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92" documentId="120_S{2AC9BD13-BADA-5192-A53E-5A8FF88502F6}" xr6:coauthVersionLast="47" xr6:coauthVersionMax="47" xr10:uidLastSave="{4D2D9564-7688-437C-9E38-3E69FE732D6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J6" i="5"/>
  <c r="J7" i="5"/>
  <c r="J8" i="5"/>
  <c r="J9" i="5"/>
  <c r="J10" i="5"/>
  <c r="J11" i="5"/>
  <c r="J12" i="5"/>
  <c r="J13" i="5"/>
  <c r="J14" i="5"/>
  <c r="J15" i="5"/>
  <c r="J16" i="5"/>
  <c r="J17" i="5"/>
  <c r="J18" i="5"/>
  <c r="J19" i="5"/>
  <c r="J20" i="5"/>
  <c r="J21" i="5"/>
  <c r="J22" i="5"/>
  <c r="J23" i="5"/>
  <c r="J24" i="5"/>
  <c r="J25" i="5"/>
  <c r="J26" i="5"/>
  <c r="J27" i="5"/>
  <c r="J28" i="5"/>
  <c r="J29" i="5"/>
  <c r="I6" i="5"/>
  <c r="I7" i="5"/>
  <c r="I8" i="5"/>
  <c r="I9" i="5"/>
  <c r="I10" i="5"/>
  <c r="I11" i="5"/>
  <c r="I12" i="5"/>
  <c r="I13" i="5"/>
  <c r="I14" i="5"/>
  <c r="I15" i="5"/>
  <c r="I16" i="5"/>
  <c r="I17" i="5"/>
  <c r="I18" i="5"/>
  <c r="I19" i="5"/>
  <c r="I20" i="5"/>
  <c r="I21" i="5"/>
  <c r="I22" i="5"/>
  <c r="I23" i="5"/>
  <c r="I24" i="5"/>
  <c r="I25" i="5"/>
  <c r="I26" i="5"/>
  <c r="I27" i="5"/>
  <c r="I28" i="5"/>
  <c r="I29" i="5"/>
  <c r="B6" i="5"/>
  <c r="B7" i="5"/>
  <c r="B8" i="5"/>
  <c r="B9" i="5"/>
  <c r="B10" i="5"/>
  <c r="B11" i="5"/>
  <c r="B12" i="5"/>
  <c r="B13" i="5"/>
  <c r="B14" i="5"/>
  <c r="B15" i="5"/>
  <c r="B16" i="5"/>
  <c r="B17" i="5"/>
  <c r="B18" i="5"/>
  <c r="B19" i="5"/>
  <c r="B20" i="5"/>
  <c r="B21" i="5"/>
  <c r="B22" i="5"/>
  <c r="B23" i="5"/>
  <c r="B24" i="5"/>
  <c r="B25" i="5"/>
  <c r="B26" i="5"/>
  <c r="B27" i="5"/>
  <c r="B28" i="5"/>
  <c r="B29" i="5"/>
  <c r="G6" i="5"/>
  <c r="G7" i="5"/>
  <c r="G8" i="5"/>
  <c r="G9" i="5"/>
  <c r="G10" i="5"/>
  <c r="G11" i="5"/>
  <c r="G12" i="5"/>
  <c r="G13" i="5"/>
  <c r="G14" i="5"/>
  <c r="G15" i="5"/>
  <c r="G16" i="5"/>
  <c r="G17" i="5"/>
  <c r="G18" i="5"/>
  <c r="G19" i="5"/>
  <c r="G20" i="5"/>
  <c r="G21" i="5"/>
  <c r="G22" i="5"/>
  <c r="G23" i="5"/>
  <c r="G24" i="5"/>
  <c r="G25" i="5"/>
  <c r="G26" i="5"/>
  <c r="G27" i="5"/>
  <c r="G28" i="5"/>
  <c r="G2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<sst xmlns="http://schemas.openxmlformats.org/spreadsheetml/2006/main" count="180323" uniqueCount="39142">
  <si>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</si>
  <si>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</si>
  <si>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</si>
  <si>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</si>
  <si>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</si>
  <si>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</si>
  <si>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</si>
  <si>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</si>
  <si>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</si>
  <si>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</si>
  <si>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</si>
  <si>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</si>
  <si>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</si>
  <si>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</si>
  <si>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</si>
  <si>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</si>
  <si>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</si>
  <si>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</si>
  <si>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</si>
  <si>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</si>
  <si>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</si>
  <si>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</si>
  <si>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</si>
  <si>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</si>
  <si>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</si>
  <si>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</si>
  <si>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</si>
  <si>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</si>
  <si>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</si>
  <si>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</si>
  <si>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</si>
  <si>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</si>
  <si>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</si>
  <si>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</si>
  <si>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</si>
  <si>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</si>
  <si>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</si>
  <si>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</si>
  <si>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</si>
  <si>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</si>
  <si>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</si>
  <si>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</si>
  <si>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</si>
  <si>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</si>
  <si>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</si>
  <si>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</si>
  <si>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</si>
  <si>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</si>
  <si>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</si>
  <si>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</si>
  <si>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</si>
  <si>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</si>
  <si>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</si>
  <si>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</si>
  <si>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</si>
  <si>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</si>
  <si>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</si>
  <si>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</si>
  <si>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</si>
  <si>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</si>
  <si>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</si>
  <si>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</si>
  <si>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</si>
  <si>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</si>
  <si>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</si>
  <si>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</si>
  <si>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</si>
  <si>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</si>
  <si>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</si>
  <si>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</si>
  <si>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</si>
  <si>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</si>
  <si>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</si>
  <si>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</si>
  <si>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</si>
  <si>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</si>
  <si>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</si>
  <si>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</si>
  <si>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</si>
  <si>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</si>
  <si>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</si>
  <si>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</si>
  <si>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</si>
  <si>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</si>
  <si>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</si>
  <si>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</si>
  <si>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</si>
  <si>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</si>
  <si>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</si>
  <si>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</si>
  <si>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</si>
  <si>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</si>
  <si>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</si>
  <si>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</si>
  <si>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</si>
  <si>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</si>
  <si>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</si>
  <si>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</si>
  <si>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</si>
  <si>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</si>
  <si>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</si>
  <si>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</si>
  <si>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</si>
  <si>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</si>
  <si>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</si>
  <si>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</si>
  <si>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</si>
  <si>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</si>
  <si>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</si>
  <si>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</si>
  <si>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</si>
  <si>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</si>
  <si>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</si>
  <si>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</si>
  <si>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</si>
  <si>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</si>
  <si>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</si>
  <si>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</si>
  <si>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</si>
  <si>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</si>
  <si>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</si>
  <si>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</si>
  <si>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</si>
  <si>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</si>
  <si>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</si>
  <si>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</si>
  <si>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</si>
  <si>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</si>
  <si>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</si>
  <si>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</si>
  <si>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</si>
  <si>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</si>
  <si>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</si>
  <si>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</si>
  <si>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</si>
  <si>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</si>
  <si>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</si>
  <si>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</si>
  <si>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</si>
  <si>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</si>
  <si>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</si>
  <si>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</si>
  <si>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</si>
  <si>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</si>
  <si>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</si>
  <si>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</si>
  <si>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</si>
  <si>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</si>
  <si>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</si>
  <si>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</si>
  <si>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</si>
  <si>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</si>
  <si>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</si>
  <si>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</si>
  <si>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</si>
  <si>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</si>
  <si>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</si>
  <si>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</si>
  <si>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</si>
  <si>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</si>
  <si>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</si>
  <si>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</si>
  <si>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</si>
  <si>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</si>
  <si>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</si>
  <si>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</si>
  <si>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</si>
  <si>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</si>
  <si>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</si>
  <si>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</si>
  <si>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</si>
  <si>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</si>
  <si>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</si>
  <si>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</si>
  <si>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</si>
  <si>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</si>
  <si>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</si>
  <si>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</si>
  <si>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</si>
  <si>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</si>
  <si>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</si>
  <si>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</si>
  <si>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</si>
  <si>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</si>
  <si>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</si>
  <si>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</si>
  <si>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</si>
  <si>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</si>
  <si>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</si>
  <si>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</si>
  <si>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</si>
  <si>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</si>
  <si>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</si>
  <si>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</si>
  <si>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</si>
  <si>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</si>
  <si>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</si>
  <si>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</si>
  <si>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</si>
  <si>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</si>
  <si>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</si>
  <si>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</si>
  <si>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</si>
  <si>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</si>
  <si>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</si>
  <si>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</si>
  <si>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</si>
  <si>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</si>
  <si>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</si>
  <si>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</si>
  <si>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</si>
  <si>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</si>
  <si>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</si>
  <si>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</si>
  <si>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</si>
  <si>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</si>
  <si>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</si>
  <si>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</si>
  <si>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</si>
  <si>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</si>
  <si>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</si>
  <si>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</si>
  <si>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</si>
  <si>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</si>
  <si>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</si>
  <si>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</si>
  <si>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</si>
  <si>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</si>
  <si>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</si>
  <si>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</si>
  <si>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</si>
  <si>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</si>
  <si>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</si>
  <si>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</si>
  <si>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</si>
  <si>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</si>
  <si>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</si>
  <si>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</si>
  <si>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</si>
  <si>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</si>
  <si>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</si>
  <si>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</si>
  <si>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</si>
  <si>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</si>
  <si>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</si>
  <si>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</si>
  <si>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</si>
  <si>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</si>
  <si>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</si>
  <si>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</si>
  <si>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</si>
  <si>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</si>
  <si>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</si>
  <si>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</si>
  <si>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</si>
  <si>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</si>
  <si>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</si>
  <si>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</si>
  <si>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</si>
  <si>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</si>
  <si>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</si>
  <si>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</si>
  <si>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</si>
  <si>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</si>
  <si>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</si>
  <si>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</si>
  <si>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</si>
  <si>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</si>
  <si>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</si>
  <si>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</si>
  <si>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</si>
  <si>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</si>
  <si>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</si>
  <si>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</si>
  <si>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</si>
  <si>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</si>
  <si>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</si>
  <si>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</si>
  <si>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</si>
  <si>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</si>
  <si>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</si>
  <si>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</si>
  <si>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</si>
  <si>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</si>
  <si>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</si>
  <si>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</si>
  <si>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</si>
  <si>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</si>
  <si>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</si>
  <si>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</si>
  <si>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</si>
  <si>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</si>
  <si>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</si>
  <si>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</si>
  <si>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</si>
  <si>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</si>
  <si>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</si>
  <si>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</si>
  <si>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</si>
  <si>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</si>
  <si>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</si>
  <si>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</si>
  <si>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</si>
  <si>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</si>
  <si>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</si>
  <si>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</si>
  <si>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</si>
  <si>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</si>
  <si>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</si>
  <si>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</si>
  <si>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</si>
  <si>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</si>
  <si>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</si>
  <si>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</si>
  <si>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</si>
  <si>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</si>
  <si>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</si>
  <si>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</si>
  <si>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</si>
  <si>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</si>
  <si>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</si>
  <si>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</si>
  <si>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</si>
  <si>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</si>
  <si>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</si>
  <si>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</si>
  <si>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</si>
  <si>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</si>
  <si>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</si>
  <si>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</si>
  <si>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</si>
  <si>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</si>
  <si>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</si>
  <si>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</si>
  <si>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</si>
  <si>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</si>
  <si>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</si>
  <si>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</si>
  <si>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</si>
  <si>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</si>
  <si>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</si>
  <si>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</si>
  <si>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</si>
  <si>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</si>
  <si>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</si>
  <si>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</si>
  <si>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</si>
  <si>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</si>
  <si>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</si>
  <si>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</si>
  <si>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</si>
  <si>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</si>
  <si>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</si>
  <si>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</si>
  <si>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</si>
  <si>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</si>
  <si>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</si>
  <si>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</si>
  <si>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</si>
  <si>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</si>
  <si>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</si>
  <si>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</si>
  <si>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</si>
  <si>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</si>
  <si>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</si>
  <si>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</si>
  <si>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</si>
  <si>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</si>
  <si>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</si>
  <si>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</si>
  <si>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</si>
  <si>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</si>
  <si>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</si>
  <si>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</si>
  <si>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</si>
  <si>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</si>
  <si>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</si>
  <si>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</si>
  <si>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</si>
  <si>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</si>
  <si>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</si>
  <si>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</si>
  <si>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</si>
  <si>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</si>
  <si>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</si>
  <si>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</si>
  <si>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</si>
  <si>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</si>
  <si>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</si>
  <si>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</si>
  <si>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</si>
  <si>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</si>
  <si>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</si>
  <si>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</si>
  <si>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</si>
  <si>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</si>
  <si>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</si>
  <si>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</si>
  <si>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</si>
  <si>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</si>
  <si>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</si>
  <si>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</si>
  <si>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</si>
  <si>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</si>
  <si>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</si>
  <si>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</si>
  <si>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</si>
  <si>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</si>
  <si>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</si>
  <si>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</si>
  <si>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</si>
  <si>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</si>
  <si>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</si>
  <si>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</si>
  <si>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</si>
  <si>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</si>
  <si>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</si>
  <si>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</si>
  <si>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</si>
  <si>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</si>
  <si>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</si>
  <si>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</si>
  <si>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</si>
  <si>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</si>
  <si>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</si>
  <si>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</si>
  <si>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</si>
  <si>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</si>
  <si>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</si>
  <si>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</si>
  <si>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</si>
  <si>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</si>
  <si>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</si>
  <si>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</si>
  <si>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</si>
  <si>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</si>
  <si>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</si>
  <si>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</si>
  <si>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</si>
  <si>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</si>
  <si>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</si>
  <si>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</si>
  <si>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</si>
  <si>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</si>
  <si>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</si>
  <si>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</si>
  <si>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</si>
  <si>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</si>
  <si>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</si>
  <si>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</si>
  <si>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</si>
  <si>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</si>
  <si>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</si>
  <si>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</si>
  <si>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</si>
  <si>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</si>
  <si>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</si>
  <si>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</si>
  <si>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</si>
  <si>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</si>
  <si>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</si>
  <si>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</si>
  <si>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</si>
  <si>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</si>
  <si>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</si>
  <si>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</si>
  <si>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</si>
  <si>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</si>
  <si>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</si>
  <si>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</si>
  <si>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</si>
  <si>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</si>
  <si>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</si>
  <si>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</si>
  <si>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</si>
  <si>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</si>
  <si>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</si>
  <si>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</si>
  <si>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</si>
  <si>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</si>
  <si>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</si>
  <si>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</si>
  <si>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</si>
  <si>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</si>
  <si>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</si>
  <si>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</si>
  <si>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</si>
  <si>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</si>
  <si>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</si>
  <si>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</si>
  <si>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</si>
  <si>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</si>
  <si>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</si>
  <si>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</si>
  <si>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</si>
  <si>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</si>
  <si>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</si>
  <si>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</si>
  <si>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</si>
  <si>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</si>
  <si>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</si>
  <si>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</si>
  <si>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</si>
  <si>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</si>
  <si>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</si>
  <si>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</si>
  <si>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</si>
  <si>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</si>
  <si>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</si>
  <si>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</si>
  <si>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</si>
  <si>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</si>
  <si>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</si>
  <si>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</si>
  <si>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</si>
  <si>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</si>
  <si>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</si>
  <si>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</si>
  <si>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</si>
  <si>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</si>
  <si>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</si>
  <si>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</si>
  <si>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</si>
  <si>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</si>
  <si>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</si>
  <si>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</si>
  <si>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</si>
  <si>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</si>
  <si>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</si>
  <si>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</si>
  <si>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</si>
  <si>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</si>
  <si>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</si>
  <si>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</si>
  <si>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</si>
  <si>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</si>
  <si>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</si>
  <si>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</si>
  <si>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</si>
  <si>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</si>
  <si>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</si>
  <si>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</si>
  <si>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</si>
  <si>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</si>
  <si>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</si>
  <si>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</si>
  <si>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</si>
  <si>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</si>
  <si>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</si>
  <si>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</si>
  <si>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</si>
  <si>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</si>
  <si>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</si>
  <si>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</si>
  <si>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</si>
  <si>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</si>
  <si>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</si>
  <si>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</si>
  <si>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</si>
  <si>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</si>
  <si>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</si>
  <si>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</si>
  <si>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</si>
  <si>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</si>
  <si>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</si>
  <si>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</si>
  <si>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</si>
  <si>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</si>
  <si>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</si>
  <si>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</si>
  <si>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</si>
  <si>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</si>
  <si>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</si>
  <si>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</si>
  <si>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</si>
  <si>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</si>
  <si>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</si>
  <si>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</si>
  <si>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</si>
  <si>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</si>
  <si>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</si>
  <si>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</si>
  <si>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</si>
  <si>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</si>
  <si>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</si>
  <si>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</si>
  <si>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</si>
  <si>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</si>
  <si>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</si>
  <si>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</si>
  <si>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</si>
  <si>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</si>
  <si>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</si>
  <si>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</si>
  <si>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</si>
  <si>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</si>
  <si>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</si>
  <si>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</si>
  <si>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</si>
  <si>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</si>
  <si>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</si>
  <si>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</si>
  <si>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</si>
  <si>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</si>
  <si>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</si>
  <si>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</si>
  <si>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</si>
  <si>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</si>
  <si>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</si>
  <si>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</si>
  <si>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</si>
  <si>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</si>
  <si>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</si>
  <si>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</si>
  <si>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</si>
  <si>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</si>
  <si>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</si>
  <si>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</si>
  <si>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</si>
  <si>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</si>
  <si>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</si>
  <si>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</si>
  <si>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</si>
  <si>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</si>
  <si>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</si>
  <si>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</si>
  <si>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</si>
  <si>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</si>
  <si>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</si>
  <si>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</si>
  <si>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</si>
  <si>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</si>
  <si>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</si>
  <si>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</si>
  <si>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</si>
  <si>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</si>
  <si>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</si>
  <si>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</si>
  <si>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</si>
  <si>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</si>
  <si>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</si>
  <si>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</si>
  <si>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</si>
  <si>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</si>
  <si>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</si>
  <si>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</si>
  <si>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</si>
  <si>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</si>
  <si>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</si>
  <si>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</si>
  <si>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</si>
  <si>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</si>
  <si>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</si>
  <si>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</si>
  <si>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</si>
  <si>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</si>
  <si>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</si>
  <si>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</si>
  <si>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</si>
  <si>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</si>
  <si>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</si>
  <si>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</si>
  <si>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</si>
  <si>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</si>
  <si>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</si>
  <si>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</si>
  <si>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</si>
  <si>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</si>
  <si>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</si>
  <si>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</si>
  <si>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</si>
  <si>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</si>
  <si>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</si>
  <si>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</si>
  <si>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</si>
  <si>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</si>
  <si>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</si>
  <si>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</si>
  <si>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</si>
  <si>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</si>
  <si>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</si>
  <si>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</si>
  <si>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</si>
  <si>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</si>
  <si>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</si>
  <si>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</si>
  <si>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</si>
  <si>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</si>
  <si>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</si>
  <si>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</si>
  <si>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</si>
  <si>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</si>
  <si>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</si>
  <si>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</si>
  <si>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</si>
  <si>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</si>
  <si>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</si>
  <si>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</si>
  <si>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</si>
  <si>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</si>
  <si>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</si>
  <si>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</si>
  <si>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</si>
  <si>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</si>
  <si>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</si>
  <si>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</si>
  <si>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</si>
  <si>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</si>
  <si>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</si>
  <si>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</si>
  <si>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</si>
  <si>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</si>
  <si>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</si>
  <si>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</si>
  <si>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</si>
  <si>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</si>
  <si>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</si>
  <si>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</si>
  <si>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</si>
  <si>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</si>
  <si>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</si>
  <si>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</si>
  <si>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</si>
  <si>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</si>
  <si>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</si>
  <si>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</si>
  <si>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</si>
  <si>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</si>
  <si>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</si>
  <si>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</si>
  <si>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</si>
  <si>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</si>
  <si>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</si>
  <si>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</si>
  <si>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</si>
  <si>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</si>
  <si>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</si>
  <si>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</si>
  <si>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</si>
  <si>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</si>
  <si>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</si>
  <si>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</si>
  <si>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</si>
  <si>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</si>
  <si>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</si>
  <si>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</si>
  <si>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</si>
  <si>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</si>
  <si>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</si>
  <si>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</si>
  <si>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</si>
  <si>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</si>
  <si>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</si>
  <si>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</si>
  <si>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</si>
  <si>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</si>
  <si>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</si>
  <si>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</si>
  <si>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</si>
  <si>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</si>
  <si>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</si>
  <si>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</si>
  <si>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</si>
  <si>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</si>
  <si>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</si>
  <si>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</si>
  <si>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</si>
  <si>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</si>
  <si>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</si>
  <si>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</si>
  <si>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</si>
  <si>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</si>
  <si>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</si>
  <si>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</si>
  <si>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</si>
  <si>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</si>
  <si>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</si>
  <si>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</si>
  <si>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</si>
  <si>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</si>
  <si>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</si>
  <si>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</si>
  <si>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</si>
  <si>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</si>
  <si>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</si>
  <si>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</si>
  <si>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</si>
  <si>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</si>
  <si>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</si>
  <si>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</si>
  <si>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</si>
  <si>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</si>
  <si>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</si>
  <si>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</si>
  <si>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</si>
  <si>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</si>
  <si>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</si>
  <si>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</si>
  <si>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</si>
  <si>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</si>
  <si>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</si>
  <si>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</si>
  <si>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</si>
  <si>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</si>
  <si>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</si>
  <si>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</si>
  <si>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</si>
  <si>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</si>
  <si>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</si>
  <si>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</si>
  <si>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</si>
  <si>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</si>
  <si>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</si>
  <si>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</si>
  <si>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</si>
  <si>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</si>
  <si>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</si>
  <si>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</si>
  <si>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</si>
  <si>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</si>
  <si>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</si>
  <si>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</si>
  <si>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</si>
  <si>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</si>
  <si>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</si>
  <si>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</si>
  <si>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</si>
  <si>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</si>
  <si>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</si>
  <si>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</si>
  <si>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</si>
  <si>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</si>
  <si>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</si>
  <si>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</si>
  <si>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</si>
  <si>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</si>
  <si>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</si>
  <si>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</si>
  <si>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</si>
  <si>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</si>
  <si>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</si>
  <si>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</si>
  <si>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</si>
  <si>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</si>
  <si>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</si>
  <si>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</si>
  <si>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</si>
  <si>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</si>
  <si>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</si>
  <si>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</si>
  <si>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</si>
  <si>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</si>
  <si>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</si>
  <si>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</si>
  <si>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</si>
  <si>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</si>
  <si>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</si>
  <si>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</si>
  <si>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</si>
  <si>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</si>
  <si>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</si>
  <si>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</si>
  <si>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</si>
  <si>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</si>
  <si>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</si>
  <si>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</si>
  <si>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</si>
  <si>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</si>
  <si>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</si>
  <si>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</si>
  <si>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</si>
  <si>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</si>
  <si>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</si>
  <si>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</si>
  <si>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</si>
  <si>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</si>
  <si>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</si>
  <si>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</si>
  <si>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</si>
  <si>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</si>
  <si>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</si>
  <si>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</si>
  <si>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</si>
  <si>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</si>
  <si>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</si>
  <si>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</si>
  <si>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</si>
  <si>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</si>
  <si>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</si>
  <si>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</si>
  <si>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</si>
  <si>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</si>
  <si>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</si>
  <si>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</si>
  <si>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</si>
  <si>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</si>
  <si>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</si>
  <si>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</si>
  <si>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</si>
  <si>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</si>
  <si>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</si>
  <si>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</si>
  <si>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</si>
  <si>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</si>
  <si>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</si>
  <si>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</si>
  <si>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</si>
  <si>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</si>
  <si>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</si>
  <si>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</si>
  <si>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</si>
  <si>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</si>
  <si>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</si>
  <si>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</si>
  <si>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</si>
  <si>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</si>
  <si>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</si>
  <si>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</si>
  <si>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</si>
  <si>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</si>
  <si>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</si>
  <si>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</si>
  <si>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</si>
  <si>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</si>
  <si>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</si>
  <si>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</si>
  <si>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</si>
  <si>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</si>
  <si>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</si>
  <si>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</si>
  <si>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</si>
  <si>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</si>
  <si>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</si>
  <si>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</si>
  <si>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</si>
  <si>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</si>
  <si>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</si>
  <si>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</si>
  <si>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</si>
  <si>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</si>
  <si>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</si>
  <si>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</si>
  <si>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</si>
  <si>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</si>
  <si>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</si>
  <si>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</si>
  <si>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</si>
  <si>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</si>
  <si>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</si>
  <si>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</si>
  <si>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</si>
  <si>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</si>
  <si>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</si>
  <si>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</si>
  <si>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</si>
  <si>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</si>
  <si>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</si>
  <si>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</si>
  <si>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</si>
  <si>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</si>
  <si>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</si>
  <si>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</si>
  <si>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</si>
  <si>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</si>
  <si>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</si>
  <si>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</si>
  <si>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</si>
  <si>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</si>
  <si>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</si>
  <si>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</si>
  <si>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</si>
  <si>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</si>
  <si>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</si>
  <si>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</si>
  <si>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</si>
  <si>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</si>
  <si>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</si>
  <si>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</si>
  <si>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</si>
  <si>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</si>
  <si>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</si>
  <si>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</si>
  <si>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</si>
  <si>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</si>
  <si>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</si>
  <si>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</si>
  <si>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</si>
  <si>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</si>
  <si>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</si>
  <si>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</si>
  <si>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</si>
  <si>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</si>
  <si>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</si>
  <si>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</si>
  <si>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</si>
  <si>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</si>
  <si>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</si>
  <si>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</si>
  <si>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</si>
  <si>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</si>
  <si>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</si>
  <si>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</si>
  <si>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</si>
  <si>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</si>
  <si>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</si>
  <si>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</si>
  <si>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</si>
  <si>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</si>
  <si>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</si>
  <si>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</si>
  <si>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</si>
  <si>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</si>
  <si>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</si>
  <si>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</si>
  <si>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</si>
  <si>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</si>
  <si>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</si>
  <si>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</si>
  <si>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</si>
  <si>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</si>
  <si>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</si>
  <si>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</si>
  <si>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</si>
  <si>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</si>
  <si>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</si>
  <si>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</si>
  <si>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</si>
  <si>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</si>
  <si>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</si>
  <si>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</si>
  <si>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</si>
  <si>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</si>
  <si>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</si>
  <si>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</si>
  <si>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</si>
  <si>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</si>
  <si>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</si>
  <si>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</si>
  <si>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</si>
  <si>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</si>
  <si>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</si>
  <si>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</si>
  <si>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</si>
  <si>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</si>
  <si>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</si>
  <si>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</si>
  <si>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</si>
  <si>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</si>
  <si>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</si>
  <si>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</si>
  <si>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</si>
  <si>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</si>
  <si>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</si>
  <si>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</si>
  <si>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</si>
  <si>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</si>
  <si>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</si>
  <si>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</si>
  <si>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</si>
  <si>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</si>
  <si>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</si>
  <si>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</si>
  <si>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</si>
  <si>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</si>
  <si>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</si>
  <si>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</si>
  <si>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</si>
  <si>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</si>
  <si>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</si>
  <si>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</si>
  <si>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</si>
  <si>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</si>
  <si>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</si>
  <si>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</si>
  <si>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</si>
  <si>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</si>
  <si>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</si>
  <si>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</si>
  <si>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</si>
  <si>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</si>
  <si>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</si>
  <si>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</si>
  <si>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</si>
  <si>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</si>
  <si>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</si>
  <si>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</si>
  <si>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</si>
  <si>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</si>
  <si>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</si>
  <si>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</si>
  <si>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</si>
  <si>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</si>
  <si>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</si>
  <si>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</si>
  <si>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</si>
  <si>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</si>
  <si>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</si>
  <si>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</si>
  <si>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</si>
  <si>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</si>
  <si>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</si>
  <si>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</si>
  <si>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</si>
  <si>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</si>
  <si>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</si>
  <si>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</si>
  <si>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</si>
  <si>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</si>
  <si>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</si>
  <si>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</si>
  <si>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</si>
  <si>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</si>
  <si>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</si>
  <si>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</si>
  <si>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</si>
  <si>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</si>
  <si>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</si>
  <si>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</si>
  <si>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</si>
  <si>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</si>
  <si>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</si>
  <si>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</si>
  <si>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</si>
  <si>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</si>
  <si>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</si>
  <si>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</si>
  <si>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</si>
  <si>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</si>
  <si>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</si>
  <si>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</si>
  <si>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</si>
  <si>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</si>
  <si>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</si>
  <si>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</si>
  <si>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</si>
  <si>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</si>
  <si>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</si>
  <si>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</si>
  <si>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</si>
  <si>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</si>
  <si>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</si>
  <si>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</si>
  <si>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</si>
  <si>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</si>
  <si>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</si>
  <si>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</si>
  <si>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</si>
  <si>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</si>
  <si>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</si>
  <si>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</si>
  <si>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</si>
  <si>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</si>
  <si>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</si>
  <si>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</si>
  <si>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</si>
  <si>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</si>
  <si>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</si>
  <si>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</si>
  <si>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</si>
  <si>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</si>
  <si>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</si>
  <si>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</si>
  <si>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</si>
  <si>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</si>
  <si>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</si>
  <si>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</si>
  <si>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</si>
  <si>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</si>
  <si>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</si>
  <si>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</si>
  <si>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</si>
  <si>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</si>
  <si>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</si>
  <si>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</si>
  <si>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</si>
  <si>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</si>
  <si>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</si>
  <si>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</si>
  <si>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</si>
  <si>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</si>
  <si>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</si>
  <si>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</si>
  <si>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</si>
  <si>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</si>
  <si>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</si>
  <si>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</si>
  <si>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</si>
  <si>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</si>
  <si>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</si>
  <si>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</si>
  <si>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</si>
  <si>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</si>
  <si>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</si>
  <si>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</si>
  <si>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</si>
  <si>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</si>
  <si>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</si>
  <si>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</si>
  <si>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</si>
  <si>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</si>
  <si>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</si>
  <si>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</si>
  <si>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</si>
  <si>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</si>
  <si>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</si>
  <si>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</si>
  <si>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</si>
  <si>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</si>
  <si>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</si>
  <si>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</si>
  <si>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</si>
  <si>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</si>
  <si>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</si>
  <si>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</si>
  <si>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</si>
  <si>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</si>
  <si>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</si>
  <si>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</si>
  <si>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</si>
  <si>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</si>
  <si>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</si>
  <si>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</si>
  <si>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</si>
  <si>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</si>
  <si>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</si>
  <si>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</si>
  <si>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</si>
  <si>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</si>
  <si>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</si>
  <si>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</si>
  <si>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</si>
  <si>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</si>
  <si>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</si>
  <si>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</si>
  <si>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</si>
  <si>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</si>
  <si>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</si>
  <si>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</si>
  <si>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</si>
  <si>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</si>
  <si>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</si>
  <si>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</si>
  <si>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</si>
  <si>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</si>
  <si>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</si>
  <si>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</si>
  <si>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</si>
  <si>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</si>
  <si>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</si>
  <si>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</si>
  <si>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</si>
  <si>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</si>
  <si>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</si>
  <si>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</si>
  <si>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</si>
  <si>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</si>
  <si>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</si>
  <si>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</si>
  <si>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</si>
  <si>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</si>
  <si>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</si>
  <si>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</si>
  <si>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</si>
  <si>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</si>
  <si>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</si>
  <si>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</si>
  <si>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</si>
  <si>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</si>
  <si>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</si>
  <si>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</si>
  <si>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</si>
  <si>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</si>
  <si>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</si>
  <si>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</si>
  <si>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</si>
  <si>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</si>
  <si>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</si>
  <si>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</si>
  <si>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</si>
  <si>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</si>
  <si>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</si>
  <si>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</si>
  <si>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</si>
  <si>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</si>
  <si>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</si>
  <si>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</si>
  <si>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</si>
  <si>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</si>
  <si>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</si>
  <si>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</si>
  <si>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</si>
  <si>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</si>
  <si>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</si>
  <si>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</si>
  <si>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</si>
  <si>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</si>
  <si>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</si>
  <si>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</si>
  <si>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</si>
  <si>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</si>
  <si>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</si>
  <si>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</si>
  <si>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</si>
  <si>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</si>
  <si>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</si>
  <si>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</si>
  <si>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</si>
  <si>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</si>
  <si>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</si>
  <si>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</si>
  <si>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</si>
  <si>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</si>
  <si>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</si>
  <si>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</si>
  <si>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</si>
  <si>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</si>
  <si>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</si>
  <si>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</si>
  <si>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</si>
  <si>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</si>
  <si>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</si>
  <si>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</si>
  <si>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</si>
  <si>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</si>
  <si>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</si>
  <si>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</si>
  <si>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</si>
  <si>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</si>
  <si>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</si>
  <si>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</si>
  <si>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</si>
  <si>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</si>
  <si>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</si>
  <si>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</si>
  <si>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</si>
  <si>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</si>
  <si>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</si>
  <si>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</si>
  <si>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</si>
  <si>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</si>
  <si>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</si>
  <si>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</si>
  <si>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</si>
  <si>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</si>
  <si>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</si>
  <si>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</si>
  <si>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</si>
  <si>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</si>
  <si>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</si>
  <si>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</si>
  <si>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</si>
  <si>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</si>
  <si>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</si>
  <si>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</si>
  <si>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</si>
  <si>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</si>
  <si>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</si>
  <si>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</si>
  <si>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</si>
  <si>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</si>
  <si>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</si>
  <si>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</si>
  <si>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</si>
  <si>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</si>
  <si>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</si>
  <si>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</si>
  <si>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</si>
  <si>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</si>
  <si>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</si>
  <si>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</si>
  <si>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</si>
  <si>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</si>
  <si>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</si>
  <si>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</si>
  <si>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</si>
  <si>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</si>
  <si>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</si>
  <si>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</si>
  <si>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</si>
  <si>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</si>
  <si>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</si>
  <si>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</si>
  <si>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</si>
  <si>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</si>
  <si>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</si>
  <si>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</si>
  <si>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</si>
  <si>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</si>
  <si>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</si>
  <si>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</si>
  <si>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</si>
  <si>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</si>
  <si>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</si>
  <si>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</si>
  <si>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</si>
  <si>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</si>
  <si>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</si>
  <si>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</si>
  <si>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</si>
  <si>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</si>
  <si>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</si>
  <si>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</si>
  <si>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</si>
  <si>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</si>
  <si>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</si>
  <si>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</si>
  <si>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</si>
  <si>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</si>
  <si>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</si>
  <si>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</si>
  <si>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</si>
  <si>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</si>
  <si>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</si>
  <si>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</si>
  <si>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</si>
  <si>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</si>
  <si>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</si>
  <si>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</si>
  <si>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</si>
  <si>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</si>
  <si>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</si>
  <si>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</si>
  <si>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</si>
  <si>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</si>
  <si>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</si>
  <si>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</si>
  <si>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</si>
  <si>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</si>
  <si>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</si>
  <si>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</si>
  <si>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</si>
  <si>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</si>
  <si>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</si>
  <si>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</si>
  <si>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</si>
  <si>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</si>
  <si>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</si>
  <si>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</si>
  <si>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</si>
  <si>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</si>
  <si>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</si>
  <si>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</si>
  <si>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</si>
  <si>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</si>
  <si>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</si>
  <si>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</si>
  <si>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</si>
  <si>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</si>
  <si>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</si>
  <si>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</si>
  <si>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</si>
  <si>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</si>
  <si>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</si>
  <si>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</si>
  <si>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</si>
  <si>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</si>
  <si>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</si>
  <si>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</si>
  <si>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</si>
  <si>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</si>
  <si>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</si>
  <si>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</si>
  <si>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</si>
  <si>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</si>
  <si>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</si>
  <si>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</si>
  <si>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</si>
  <si>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</si>
  <si>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</si>
  <si>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</si>
  <si>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</si>
  <si>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</si>
  <si>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</si>
  <si>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</si>
  <si>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</si>
  <si>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</si>
  <si>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</si>
  <si>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</si>
  <si>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</si>
  <si>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</si>
  <si>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</si>
  <si>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</si>
  <si>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</si>
  <si>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</si>
  <si>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</si>
  <si>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</si>
  <si>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</si>
  <si>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</si>
  <si>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</si>
  <si>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</si>
  <si>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</si>
  <si>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</si>
  <si>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</si>
  <si>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</si>
  <si>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</si>
  <si>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</si>
  <si>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</si>
  <si>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</si>
  <si>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</si>
  <si>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</si>
  <si>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</si>
  <si>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</si>
  <si>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</si>
  <si>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</si>
  <si>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</si>
  <si>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</si>
  <si>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</si>
  <si>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</si>
  <si>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</si>
  <si>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</si>
  <si>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</si>
  <si>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</si>
  <si>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</si>
  <si>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</si>
  <si>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</si>
  <si>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</si>
  <si>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</si>
  <si>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</si>
  <si>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</si>
  <si>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</si>
  <si>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</si>
  <si>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</si>
  <si>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</si>
  <si>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</si>
  <si>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</si>
  <si>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</si>
  <si>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</si>
  <si>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</si>
  <si>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</si>
  <si>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</si>
  <si>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</si>
  <si>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</si>
  <si>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</si>
  <si>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</si>
  <si>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</si>
  <si>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</si>
  <si>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</si>
  <si>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</si>
  <si>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</si>
  <si>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</si>
  <si>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</si>
  <si>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</si>
  <si>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</si>
  <si>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</si>
  <si>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</si>
  <si>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</si>
  <si>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</si>
  <si>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</si>
  <si>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</si>
  <si>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</si>
  <si>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</si>
  <si>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</si>
  <si>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</si>
  <si>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</si>
  <si>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</si>
  <si>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</si>
  <si>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</si>
  <si>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</si>
  <si>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</si>
  <si>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</si>
  <si>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</si>
  <si>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</si>
  <si>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</si>
  <si>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</si>
  <si>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</si>
  <si>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</si>
  <si>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</si>
  <si>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</si>
  <si>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</si>
  <si>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</si>
  <si>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</si>
  <si>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</si>
  <si>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</si>
  <si>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</si>
  <si>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</si>
  <si>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</si>
  <si>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</si>
  <si>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</si>
  <si>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</si>
  <si>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</si>
  <si>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</si>
  <si>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</si>
  <si>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</si>
  <si>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</si>
  <si>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</si>
  <si>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</si>
  <si>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</si>
  <si>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</si>
  <si>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</si>
  <si>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</si>
  <si>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</si>
  <si>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</si>
  <si>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</si>
  <si>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</si>
  <si>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</si>
  <si>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</si>
  <si>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</si>
  <si>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</si>
  <si>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</si>
  <si>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</si>
  <si>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</si>
  <si>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</si>
  <si>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</si>
  <si>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</si>
  <si>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</si>
  <si>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</si>
  <si>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</si>
  <si>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</si>
  <si>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</si>
  <si>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</si>
  <si>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</si>
  <si>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</si>
  <si>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</si>
  <si>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</si>
  <si>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</si>
  <si>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</si>
  <si>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</si>
  <si>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</si>
  <si>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</si>
  <si>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</si>
  <si>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</si>
  <si>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</si>
  <si>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</si>
  <si>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</si>
  <si>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</si>
  <si>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</si>
  <si>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</si>
  <si>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</si>
  <si>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</si>
  <si>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</si>
  <si>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</si>
  <si>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</si>
  <si>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</si>
  <si>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</si>
  <si>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</si>
  <si>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</si>
  <si>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</si>
  <si>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</si>
  <si>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</si>
  <si>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</si>
  <si>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</si>
  <si>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</si>
  <si>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</si>
  <si>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</si>
  <si>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</si>
  <si>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</si>
  <si>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</si>
  <si>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</si>
  <si>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</si>
  <si>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</si>
  <si>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</si>
  <si>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</si>
  <si>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</si>
  <si>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</si>
  <si>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</si>
  <si>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</si>
  <si>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</si>
  <si>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</si>
  <si>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</si>
  <si>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</si>
  <si>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</si>
  <si>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</si>
  <si>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</si>
  <si>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</si>
  <si>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</si>
  <si>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</si>
  <si>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</si>
  <si>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</si>
  <si>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</si>
  <si>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</si>
  <si>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</si>
  <si>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</si>
  <si>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</si>
  <si>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</si>
  <si>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</si>
  <si>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</si>
  <si>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</si>
  <si>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</si>
  <si>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</si>
  <si>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</si>
  <si>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</si>
  <si>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</si>
  <si>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</si>
  <si>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</si>
  <si>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</si>
  <si>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</si>
  <si>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</si>
  <si>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</si>
  <si>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</si>
  <si>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</si>
  <si>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</si>
  <si>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</si>
  <si>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</si>
  <si>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</si>
  <si>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</si>
  <si>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</si>
  <si>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</si>
  <si>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</si>
  <si>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</si>
  <si>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</si>
  <si>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</si>
  <si>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</si>
  <si>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</si>
  <si>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</si>
  <si>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</si>
  <si>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</si>
  <si>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</si>
  <si>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</si>
  <si>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</si>
  <si>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</si>
  <si>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</si>
  <si>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</si>
  <si>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</si>
  <si>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</si>
  <si>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</si>
  <si>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</si>
  <si>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</si>
  <si>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</si>
  <si>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</si>
  <si>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</si>
  <si>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</si>
  <si>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</si>
  <si>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</si>
  <si>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</si>
  <si>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</si>
  <si>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</si>
  <si>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</si>
  <si>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</si>
  <si>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</si>
  <si>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</si>
  <si>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</si>
  <si>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</si>
  <si>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</si>
  <si>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</si>
  <si>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</si>
  <si>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</si>
  <si>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</si>
  <si>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</si>
  <si>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</si>
  <si>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</si>
  <si>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</si>
  <si>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</si>
  <si>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</si>
  <si>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</si>
  <si>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</si>
  <si>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</si>
  <si>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</si>
  <si>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</si>
  <si>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</si>
  <si>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</si>
  <si>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</si>
  <si>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</si>
  <si>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</si>
  <si>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</si>
  <si>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</si>
  <si>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</si>
  <si>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</si>
  <si>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</si>
  <si>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</si>
  <si>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</si>
  <si>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</si>
  <si>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</si>
  <si>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</si>
  <si>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</si>
  <si>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</si>
  <si>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</si>
  <si>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</si>
  <si>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</si>
  <si>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</si>
  <si>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</si>
  <si>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</si>
  <si>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</si>
  <si>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</si>
  <si>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</si>
  <si>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</si>
  <si>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</si>
  <si>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</si>
  <si>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</si>
  <si>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</si>
  <si>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</si>
  <si>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</si>
  <si>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</si>
  <si>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</si>
  <si>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</si>
  <si>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</si>
  <si>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</si>
  <si>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</si>
  <si>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</si>
  <si>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</si>
  <si>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</si>
  <si>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</si>
  <si>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</si>
  <si>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</si>
  <si>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</si>
  <si>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</si>
  <si>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</si>
  <si>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</si>
  <si>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</si>
  <si>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</si>
  <si>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</si>
  <si>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</si>
  <si>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</si>
  <si>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</si>
  <si>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</si>
  <si>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</si>
  <si>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</si>
  <si>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</si>
  <si>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</si>
  <si>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</si>
  <si>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</si>
  <si>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</si>
  <si>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</si>
  <si>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</si>
  <si>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</si>
  <si>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</si>
  <si>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</si>
  <si>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</si>
  <si>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</si>
  <si>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</si>
  <si>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</si>
  <si>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</si>
  <si>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</si>
  <si>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</si>
  <si>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</si>
  <si>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</si>
  <si>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</si>
  <si>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</si>
  <si>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</si>
  <si>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</si>
  <si>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</si>
  <si>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</si>
  <si>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</si>
  <si>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</si>
  <si>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</si>
  <si>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</si>
  <si>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</si>
  <si>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</si>
  <si>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</si>
  <si>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</si>
  <si>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</si>
  <si>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</si>
  <si>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</si>
  <si>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</si>
  <si>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</si>
  <si>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</si>
  <si>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</si>
  <si>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</si>
  <si>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</si>
  <si>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</si>
  <si>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</si>
  <si>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</si>
  <si>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</si>
  <si>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</si>
  <si>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</si>
  <si>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</si>
  <si>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</si>
  <si>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</si>
  <si>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</si>
  <si>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</si>
  <si>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</si>
  <si>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</si>
  <si>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</si>
  <si>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</si>
  <si>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</si>
  <si>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</si>
  <si>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</si>
  <si>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</si>
  <si>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</si>
  <si>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</si>
  <si>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</si>
  <si>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</si>
  <si>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</si>
  <si>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</si>
  <si>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</si>
  <si>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</si>
  <si>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</si>
  <si>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</si>
  <si>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</si>
  <si>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</si>
  <si>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</si>
  <si>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</si>
  <si>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</si>
  <si>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</si>
  <si>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</si>
  <si>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</si>
  <si>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</si>
  <si>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</si>
  <si>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</si>
  <si>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</si>
  <si>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</si>
  <si>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</si>
  <si>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</si>
  <si>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</si>
  <si>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</si>
  <si>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</si>
  <si>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</si>
  <si>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</si>
  <si>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</si>
  <si>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</si>
  <si>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</si>
  <si>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</si>
  <si>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</si>
  <si>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</si>
  <si>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</si>
  <si>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</si>
  <si>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</si>
  <si>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</si>
  <si>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</si>
  <si>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</si>
  <si>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</si>
  <si>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</si>
  <si>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</si>
  <si>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</si>
  <si>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</si>
  <si>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</si>
  <si>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</si>
  <si>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</si>
  <si>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</si>
  <si>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</si>
  <si>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</si>
  <si>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</si>
  <si>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</si>
  <si>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</si>
  <si>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</si>
  <si>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</si>
  <si>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</si>
  <si>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</si>
  <si>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</si>
  <si>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</si>
  <si>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</si>
  <si>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</si>
  <si>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</si>
  <si>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</si>
  <si>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</si>
  <si>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</si>
  <si>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</si>
  <si>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</si>
  <si>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</si>
  <si>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</si>
  <si>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</si>
  <si>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</si>
  <si>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</si>
  <si>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</si>
  <si>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</si>
  <si>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</si>
  <si>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</si>
  <si>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</si>
  <si>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</si>
  <si>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</si>
  <si>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</si>
  <si>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</si>
  <si>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</si>
  <si>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</si>
  <si>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</si>
  <si>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</si>
  <si>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</si>
  <si>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</si>
  <si>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</si>
  <si>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</si>
  <si>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</si>
  <si>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</si>
  <si>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</si>
  <si>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</si>
  <si>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</si>
  <si>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</si>
  <si>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</si>
  <si>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</si>
  <si>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</si>
  <si>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</si>
  <si>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</si>
  <si>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</si>
  <si>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</si>
  <si>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</si>
  <si>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</si>
  <si>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</si>
  <si>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</si>
  <si>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</si>
  <si>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</si>
  <si>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</si>
  <si>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</si>
  <si>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</si>
  <si>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</si>
  <si>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</si>
  <si>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</si>
  <si>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</si>
  <si>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</si>
  <si>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</si>
  <si>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</si>
  <si>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</si>
  <si>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</si>
  <si>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</si>
  <si>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</si>
  <si>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</si>
  <si>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</si>
  <si>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</si>
  <si>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</si>
  <si>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</si>
  <si>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</si>
  <si>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</si>
  <si>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</si>
  <si>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</si>
  <si>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</si>
  <si>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</si>
  <si>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</si>
  <si>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</si>
  <si>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</si>
  <si>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</si>
  <si>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</si>
  <si>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</si>
  <si>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</si>
  <si>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</si>
  <si>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</si>
  <si>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</si>
  <si>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</si>
  <si>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</si>
  <si>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</si>
  <si>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</si>
  <si>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</si>
  <si>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</si>
  <si>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</si>
  <si>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</si>
  <si>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</si>
  <si>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</si>
  <si>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</si>
  <si>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</si>
  <si>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</si>
  <si>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</si>
  <si>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</si>
  <si>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</si>
  <si>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</si>
  <si>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</si>
  <si>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</si>
  <si>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</si>
  <si>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</si>
  <si>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</si>
  <si>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</si>
  <si>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</si>
  <si>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</si>
  <si>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</si>
  <si>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</si>
  <si>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</si>
  <si>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</si>
  <si>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</si>
  <si>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</si>
  <si>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</si>
  <si>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</si>
  <si>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</si>
  <si>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</si>
  <si>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</si>
  <si>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</si>
  <si>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</si>
  <si>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</si>
  <si>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</si>
  <si>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</si>
  <si>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</si>
  <si>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</si>
  <si>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</si>
  <si>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</si>
  <si>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</si>
  <si>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</si>
  <si>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</si>
  <si>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</si>
  <si>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</si>
  <si>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</si>
  <si>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</si>
  <si>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</si>
  <si>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</si>
  <si>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</si>
  <si>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</si>
  <si>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</si>
  <si>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</si>
  <si>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</si>
  <si>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</si>
  <si>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</si>
  <si>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</si>
  <si>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</si>
  <si>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</si>
  <si>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</si>
  <si>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</si>
  <si>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</si>
  <si>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</si>
  <si>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</si>
  <si>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</si>
  <si>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</si>
  <si>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</si>
  <si>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</si>
  <si>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</si>
  <si>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</si>
  <si>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</si>
  <si>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</si>
  <si>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</si>
  <si>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</si>
  <si>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</si>
  <si>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</si>
  <si>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</si>
  <si>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</si>
  <si>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</si>
  <si>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</si>
  <si>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</si>
  <si>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</si>
  <si>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</si>
  <si>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</si>
  <si>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</si>
  <si>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</si>
  <si>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</si>
  <si>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</si>
  <si>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</si>
  <si>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</si>
  <si>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</si>
  <si>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</si>
  <si>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</si>
  <si>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</si>
  <si>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</si>
  <si>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</si>
  <si>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</si>
  <si>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</si>
  <si>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</si>
  <si>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</si>
  <si>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</si>
  <si>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</si>
  <si>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</si>
  <si>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</si>
  <si>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</si>
  <si>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</si>
  <si>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</si>
  <si>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</si>
  <si>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</si>
  <si>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</si>
  <si>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</si>
  <si>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</si>
  <si>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</si>
  <si>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</si>
  <si>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</si>
  <si>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</si>
  <si>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</si>
  <si>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</si>
  <si>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</si>
  <si>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</si>
  <si>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</si>
  <si>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</si>
  <si>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</si>
  <si>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</si>
  <si>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</si>
  <si>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</si>
  <si>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</si>
  <si>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</si>
  <si>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</si>
  <si>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</si>
  <si>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</si>
  <si>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</si>
  <si>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</si>
  <si>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</si>
  <si>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</si>
  <si>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</si>
  <si>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</si>
  <si>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</si>
  <si>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</si>
  <si>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</si>
  <si>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</si>
  <si>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</si>
  <si>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</si>
  <si>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</si>
  <si>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</si>
  <si>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</si>
  <si>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</si>
  <si>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</si>
  <si>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</si>
  <si>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</si>
  <si>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</si>
  <si>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</si>
  <si>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</si>
  <si>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</si>
  <si>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</si>
  <si>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</si>
  <si>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</si>
  <si>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</si>
  <si>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</si>
  <si>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</si>
  <si>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</si>
  <si>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</si>
  <si>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</si>
  <si>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</si>
  <si>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</si>
  <si>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</si>
  <si>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</si>
  <si>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</si>
  <si>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</si>
  <si>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</si>
  <si>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</si>
  <si>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</si>
  <si>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</si>
  <si>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</si>
  <si>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</si>
  <si>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</si>
  <si>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</si>
  <si>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</si>
  <si>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</si>
  <si>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</si>
  <si>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</si>
  <si>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</si>
  <si>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</si>
  <si>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</si>
  <si>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</si>
  <si>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</si>
  <si>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</si>
  <si>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</si>
  <si>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</si>
  <si>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</si>
  <si>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</si>
  <si>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</si>
  <si>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</si>
  <si>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</si>
  <si>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</si>
  <si>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</si>
  <si>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</si>
  <si>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</si>
  <si>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</si>
  <si>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</si>
  <si>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</si>
  <si>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</si>
  <si>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</si>
  <si>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</si>
  <si>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</si>
  <si>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</si>
  <si>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</si>
  <si>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</si>
  <si>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</si>
  <si>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</si>
  <si>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</si>
  <si>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</si>
  <si>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</si>
  <si>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</si>
  <si>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</si>
  <si>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</si>
  <si>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</si>
  <si>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</si>
  <si>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</si>
  <si>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</si>
  <si>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</si>
  <si>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</si>
  <si>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</si>
  <si>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</si>
  <si>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</si>
  <si>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</si>
  <si>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</si>
  <si>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</si>
  <si>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</si>
  <si>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</si>
  <si>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</si>
  <si>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</si>
  <si>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</si>
  <si>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</si>
  <si>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</si>
  <si>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</si>
  <si>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</si>
  <si>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</si>
  <si>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</si>
  <si>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</si>
  <si>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</si>
  <si>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</si>
  <si>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</si>
  <si>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</si>
  <si>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</si>
  <si>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</si>
  <si>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</si>
  <si>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</si>
  <si>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</si>
  <si>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</si>
  <si>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</si>
  <si>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</si>
  <si>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</si>
  <si>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</si>
  <si>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</si>
  <si>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</si>
  <si>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</si>
  <si>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</si>
  <si>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</si>
  <si>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</si>
  <si>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</si>
  <si>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</si>
  <si>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</si>
  <si>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</si>
  <si>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</si>
  <si>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</si>
  <si>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</si>
  <si>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</si>
  <si>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</si>
  <si>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</si>
  <si>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</si>
  <si>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</si>
  <si>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</si>
  <si>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</si>
  <si>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</si>
  <si>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</si>
  <si>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</si>
  <si>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</si>
  <si>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</si>
  <si>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</si>
  <si>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</si>
  <si>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</si>
  <si>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</si>
  <si>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</si>
  <si>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</si>
  <si>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</si>
  <si>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</si>
  <si>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</si>
  <si>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</si>
  <si>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</si>
  <si>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</si>
  <si>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</si>
  <si>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</si>
  <si>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</si>
  <si>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</si>
  <si>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</si>
  <si>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</si>
  <si>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</si>
  <si>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</si>
  <si>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</si>
  <si>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</si>
  <si>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</si>
  <si>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</si>
  <si>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</si>
  <si>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</si>
  <si>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</si>
  <si>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</si>
  <si>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</si>
  <si>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</si>
  <si>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</si>
  <si>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</si>
  <si>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</si>
  <si>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</si>
  <si>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</si>
  <si>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</si>
  <si>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</si>
  <si>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</si>
  <si>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</si>
  <si>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</si>
  <si>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</si>
  <si>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</si>
  <si>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</si>
  <si>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</si>
  <si>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</si>
  <si>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</si>
  <si>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</si>
  <si>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</si>
  <si>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</si>
  <si>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</si>
  <si>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</si>
  <si>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</si>
  <si>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</si>
  <si>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</si>
  <si>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</si>
  <si>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</si>
  <si>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</si>
  <si>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</si>
  <si>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</si>
  <si>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</si>
  <si>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</si>
  <si>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</si>
  <si>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</si>
  <si>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</si>
  <si>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</si>
  <si>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</si>
  <si>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</si>
  <si>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</si>
  <si>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</si>
  <si>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</si>
  <si>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</si>
  <si>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</si>
  <si>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</si>
  <si>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</si>
  <si>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</si>
  <si>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</si>
  <si>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</si>
  <si>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</si>
  <si>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</si>
  <si>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</si>
  <si>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</si>
  <si>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</si>
  <si>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</si>
  <si>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</si>
  <si>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</si>
  <si>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</si>
  <si>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</si>
  <si>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</si>
  <si>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</si>
  <si>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</si>
  <si>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</si>
  <si>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</si>
  <si>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</si>
  <si>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</si>
  <si>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</si>
  <si>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</si>
  <si>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</si>
  <si>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</si>
  <si>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</si>
  <si>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</si>
  <si>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</si>
  <si>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</si>
  <si>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</si>
  <si>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</si>
  <si>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</si>
  <si>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</si>
  <si>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</si>
  <si>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</si>
  <si>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</si>
  <si>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</si>
  <si>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</si>
  <si>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</si>
  <si>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</si>
  <si>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</si>
  <si>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</si>
  <si>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</si>
  <si>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</si>
  <si>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</si>
  <si>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</si>
  <si>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</si>
  <si>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</si>
  <si>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</si>
  <si>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</si>
  <si>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</si>
  <si>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</si>
  <si>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</si>
  <si>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</si>
  <si>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</si>
  <si>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</si>
  <si>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</si>
  <si>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</si>
  <si>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</si>
  <si>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</si>
  <si>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</si>
  <si>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</si>
  <si>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</si>
  <si>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</si>
  <si>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</si>
  <si>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</si>
  <si>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</si>
  <si>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</si>
  <si>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</si>
  <si>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</si>
  <si>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</si>
  <si>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</si>
  <si>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</si>
  <si>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</si>
  <si>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</si>
  <si>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</si>
  <si>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</si>
  <si>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</si>
  <si>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</si>
  <si>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</si>
  <si>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</si>
  <si>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</si>
  <si>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</si>
  <si>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</si>
  <si>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</si>
  <si>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</si>
  <si>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</si>
  <si>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</si>
  <si>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</si>
  <si>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</si>
  <si>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</si>
  <si>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</si>
  <si>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</si>
  <si>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</si>
  <si>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</si>
  <si>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</si>
  <si>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</si>
  <si>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</si>
  <si>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</si>
  <si>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</si>
  <si>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</si>
  <si>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</si>
  <si>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</si>
  <si>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</si>
  <si>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</si>
  <si>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</si>
  <si>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</si>
  <si>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</si>
  <si>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</si>
  <si>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</si>
  <si>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</si>
  <si>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</si>
  <si>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</si>
  <si>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</si>
  <si>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</si>
  <si>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</si>
  <si>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</si>
  <si>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</si>
  <si>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</si>
  <si>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</si>
  <si>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</si>
  <si>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</si>
  <si>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</si>
  <si>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</si>
  <si>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</si>
  <si>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</si>
  <si>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</si>
  <si>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</si>
  <si>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</si>
  <si>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</si>
  <si>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</si>
  <si>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</si>
  <si>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</si>
  <si>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</si>
  <si>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</si>
  <si>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</si>
  <si>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</si>
  <si>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</si>
  <si>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</si>
  <si>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</si>
  <si>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</si>
  <si>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</si>
  <si>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</si>
  <si>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</si>
  <si>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</si>
  <si>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</si>
  <si>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</si>
  <si>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</si>
  <si>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</si>
  <si>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</si>
  <si>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</si>
  <si>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</si>
  <si>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</si>
  <si>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</si>
  <si>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</si>
  <si>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</si>
  <si>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</si>
  <si>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</si>
  <si>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</si>
  <si>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</si>
  <si>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</si>
  <si>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</si>
  <si>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</si>
  <si>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</si>
  <si>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</si>
  <si>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</si>
  <si>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</si>
  <si>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</si>
  <si>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</si>
  <si>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</si>
  <si>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</si>
  <si>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</si>
  <si>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</si>
  <si>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</si>
  <si>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</si>
  <si>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</si>
  <si>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</si>
  <si>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</si>
  <si>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</si>
  <si>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</si>
  <si>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</si>
  <si>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</si>
  <si>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</si>
  <si>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</si>
  <si>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</si>
  <si>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</si>
  <si>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</si>
  <si>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</si>
  <si>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</si>
  <si>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</si>
  <si>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</si>
  <si>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</si>
  <si>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</si>
  <si>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</si>
  <si>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</si>
  <si>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</si>
  <si>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</si>
  <si>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</si>
  <si>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</si>
  <si>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</si>
  <si>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</si>
  <si>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</si>
  <si>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</si>
  <si>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</si>
  <si>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</si>
  <si>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</si>
  <si>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</si>
  <si>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</si>
  <si>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</si>
  <si>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</si>
  <si>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</si>
  <si>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</si>
  <si>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</si>
  <si>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</si>
  <si>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</si>
  <si>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</si>
  <si>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</si>
  <si>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</si>
  <si>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</si>
  <si>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</si>
  <si>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</si>
  <si>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</si>
  <si>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</si>
  <si>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</si>
  <si>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</si>
  <si>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</si>
  <si>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</si>
  <si>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</si>
  <si>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</si>
  <si>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</si>
  <si>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</si>
  <si>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</si>
  <si>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</si>
  <si>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</si>
  <si>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</si>
  <si>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</si>
  <si>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</si>
  <si>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</si>
  <si>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</si>
  <si>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</si>
  <si>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</si>
  <si>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</si>
  <si>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</si>
  <si>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</si>
  <si>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</si>
  <si>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</si>
  <si>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</si>
  <si>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</si>
  <si>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</si>
  <si>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</si>
  <si>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</si>
  <si>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</si>
  <si>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</si>
  <si>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</si>
  <si>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</si>
  <si>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</si>
  <si>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</si>
  <si>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</si>
  <si>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</si>
  <si>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</si>
  <si>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</si>
  <si>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</si>
  <si>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</si>
  <si>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</si>
  <si>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</si>
  <si>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</si>
  <si>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</si>
  <si>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</si>
  <si>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</si>
  <si>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</si>
  <si>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</si>
  <si>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</si>
  <si>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</si>
  <si>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</si>
  <si>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</si>
  <si>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</si>
  <si>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</si>
  <si>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</si>
  <si>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</si>
  <si>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</si>
  <si>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</si>
  <si>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</si>
  <si>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</si>
  <si>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</si>
  <si>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</si>
  <si>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</si>
  <si>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</si>
  <si>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</si>
  <si>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</si>
  <si>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</si>
  <si>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</si>
  <si>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</si>
  <si>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</si>
  <si>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</si>
  <si>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</si>
  <si>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</si>
  <si>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</si>
  <si>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</si>
  <si>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</si>
  <si>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</si>
  <si>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</si>
  <si>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</si>
  <si>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</si>
  <si>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</si>
  <si>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</si>
  <si>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</si>
  <si>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</si>
  <si>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</si>
  <si>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</si>
  <si>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</si>
  <si>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</si>
  <si>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</si>
  <si>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</si>
  <si>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</si>
  <si>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</si>
  <si>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</si>
  <si>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</si>
  <si>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</si>
  <si>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</si>
  <si>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</si>
  <si>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</si>
  <si>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</si>
  <si>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</si>
  <si>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</si>
  <si>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</si>
  <si>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</si>
  <si>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</si>
  <si>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</si>
  <si>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</si>
  <si>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</si>
  <si>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</si>
  <si>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</si>
  <si>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</si>
  <si>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</si>
  <si>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</si>
  <si>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</si>
  <si>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</si>
  <si>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</si>
  <si>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</si>
  <si>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</si>
  <si>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</si>
  <si>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</si>
  <si>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</si>
  <si>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</si>
  <si>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</si>
  <si>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</si>
  <si>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</si>
  <si>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</si>
  <si>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</si>
  <si>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</si>
  <si>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</si>
  <si>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</si>
  <si>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</si>
  <si>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</si>
  <si>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</si>
  <si>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</si>
  <si>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</si>
  <si>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</si>
  <si>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</si>
  <si>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</si>
  <si>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</si>
  <si>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</si>
  <si>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</si>
  <si>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</si>
  <si>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</si>
  <si>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</si>
  <si>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</si>
  <si>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</si>
  <si>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</si>
  <si>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</si>
  <si>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</si>
  <si>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</si>
  <si>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</si>
  <si>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</si>
  <si>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</si>
  <si>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</si>
  <si>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</si>
  <si>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</si>
  <si>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</si>
  <si>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</si>
  <si>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</si>
  <si>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</si>
  <si>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</si>
  <si>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</si>
  <si>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</si>
  <si>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</si>
  <si>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</si>
  <si>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</si>
  <si>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</si>
  <si>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</si>
  <si>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</si>
  <si>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</si>
  <si>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</si>
  <si>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</si>
  <si>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</si>
  <si>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</si>
  <si>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</si>
  <si>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</si>
  <si>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</si>
  <si>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</si>
  <si>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</si>
  <si>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</si>
  <si>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</si>
  <si>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</si>
  <si>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</si>
  <si>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</si>
  <si>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</si>
  <si>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</si>
  <si>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</si>
  <si>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</si>
  <si>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</si>
  <si>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</si>
  <si>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</si>
  <si>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</si>
  <si>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</si>
  <si>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</si>
  <si>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</si>
  <si>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</si>
  <si>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</si>
  <si>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</si>
  <si>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</si>
  <si>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</si>
  <si>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</si>
  <si>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</si>
  <si>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</si>
  <si>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</si>
  <si>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</si>
  <si>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</si>
  <si>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</si>
  <si>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</si>
  <si>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</si>
  <si>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</si>
  <si>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</si>
  <si>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</si>
  <si>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</si>
  <si>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</si>
  <si>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</si>
  <si>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</si>
  <si>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</si>
  <si>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</si>
  <si>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</si>
  <si>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</si>
  <si>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</si>
  <si>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</si>
  <si>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</si>
  <si>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</si>
  <si>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</si>
  <si>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</si>
  <si>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</si>
  <si>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</si>
  <si>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</si>
  <si>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</si>
  <si>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</si>
  <si>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</si>
  <si>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</si>
  <si>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</si>
  <si>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</si>
  <si>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</si>
  <si>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</si>
  <si>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</si>
  <si>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</si>
  <si>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</si>
  <si>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</si>
  <si>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</si>
  <si>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</si>
  <si>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</si>
  <si>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</si>
  <si>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</si>
  <si>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</si>
  <si>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</si>
  <si>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</si>
  <si>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</si>
  <si>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</si>
  <si>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</si>
  <si>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</si>
  <si>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</si>
  <si>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</si>
  <si>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</si>
  <si>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</si>
  <si>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</si>
  <si>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</si>
  <si>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</si>
  <si>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</si>
  <si>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</si>
  <si>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</si>
  <si>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</si>
  <si>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</si>
  <si>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</si>
  <si>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</si>
  <si>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</si>
  <si>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</si>
  <si>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</si>
  <si>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</si>
  <si>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</si>
  <si>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</si>
  <si>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</si>
  <si>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</si>
  <si>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</si>
  <si>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</si>
  <si>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</si>
  <si>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</si>
  <si>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</si>
  <si>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</si>
  <si>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</si>
  <si>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</si>
  <si>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</si>
  <si>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</si>
  <si>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</si>
  <si>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</si>
  <si>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</si>
  <si>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</si>
  <si>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</si>
  <si>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</si>
  <si>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</si>
  <si>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</si>
  <si>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</si>
  <si>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</si>
  <si>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</si>
  <si>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</si>
  <si>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</si>
  <si>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</si>
  <si>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</si>
  <si>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</si>
  <si>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</si>
  <si>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</si>
  <si>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</si>
  <si>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</si>
  <si>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</si>
  <si>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</si>
  <si>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</si>
  <si>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</si>
  <si>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</si>
  <si>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</si>
  <si>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</si>
  <si>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</si>
  <si>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</si>
  <si>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</si>
  <si>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</si>
  <si>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</si>
  <si>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</si>
  <si>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</si>
  <si>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</si>
  <si>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</si>
  <si>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</si>
  <si>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</si>
  <si>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</si>
  <si>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</si>
  <si>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</si>
  <si>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</si>
  <si>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</si>
  <si>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</si>
  <si>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</si>
  <si>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</si>
  <si>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</si>
  <si>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</si>
  <si>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</si>
  <si>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</si>
  <si>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</si>
  <si>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</si>
  <si>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</si>
  <si>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</si>
  <si>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</si>
  <si>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</si>
  <si>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</si>
  <si>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</si>
  <si>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</si>
  <si>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</si>
  <si>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</si>
  <si>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</si>
  <si>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</si>
  <si>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</si>
  <si>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</si>
  <si>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</si>
  <si>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</si>
  <si>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</si>
  <si>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</si>
  <si>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</si>
  <si>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</si>
  <si>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</si>
  <si>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</si>
  <si>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</si>
  <si>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</si>
  <si>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</si>
  <si>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</si>
  <si>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</si>
  <si>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</si>
  <si>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</si>
  <si>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</si>
  <si>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</si>
  <si>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</si>
  <si>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</si>
  <si>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</si>
  <si>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</si>
  <si>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</si>
  <si>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</si>
  <si>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</si>
  <si>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</si>
  <si>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</si>
  <si>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</si>
  <si>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</si>
  <si>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</si>
  <si>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</si>
  <si>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</si>
  <si>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</si>
  <si>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</si>
  <si>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</si>
  <si>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</si>
  <si>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</si>
  <si>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</si>
  <si>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</si>
  <si>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</si>
  <si>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</si>
  <si>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</si>
  <si>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</si>
  <si>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</si>
  <si>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</si>
  <si>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</si>
  <si>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</si>
  <si>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</si>
  <si>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</si>
  <si>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</si>
  <si>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</si>
  <si>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</si>
  <si>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</si>
  <si>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</si>
  <si>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</si>
  <si>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</si>
  <si>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</si>
  <si>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</si>
  <si>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</si>
  <si>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</si>
  <si>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</si>
  <si>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</si>
  <si>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</si>
  <si>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</si>
  <si>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</si>
  <si>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</si>
  <si>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</si>
  <si>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</si>
  <si>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</si>
  <si>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</si>
  <si>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</si>
  <si>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</si>
  <si>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</si>
  <si>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</si>
  <si>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</si>
  <si>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</si>
  <si>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</si>
  <si>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</si>
  <si>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</si>
  <si>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</si>
  <si>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</si>
  <si>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</si>
  <si>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</si>
  <si>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</si>
  <si>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</si>
  <si>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</si>
  <si>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</si>
  <si>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</si>
  <si>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</si>
  <si>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</si>
  <si>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</si>
  <si>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</si>
  <si>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</si>
  <si>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</si>
  <si>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</si>
  <si>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</si>
  <si>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</si>
  <si>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</si>
  <si>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</si>
  <si>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</si>
  <si>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</si>
  <si>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</si>
  <si>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</si>
  <si>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</si>
  <si>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</si>
  <si>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</si>
  <si>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</si>
  <si>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</si>
  <si>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</si>
  <si>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</si>
  <si>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</si>
  <si>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</si>
  <si>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</si>
  <si>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</si>
  <si>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</si>
  <si>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</si>
  <si>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</si>
  <si>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</si>
  <si>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</si>
  <si>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</si>
  <si>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</si>
  <si>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</si>
  <si>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</si>
  <si>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</si>
  <si>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</si>
  <si>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</si>
  <si>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</si>
  <si>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</si>
  <si>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</si>
  <si>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</si>
  <si>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</si>
  <si>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</si>
  <si>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</si>
  <si>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</si>
  <si>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</si>
  <si>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</si>
  <si>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</si>
  <si>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</si>
  <si>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</si>
  <si>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</si>
  <si>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</si>
  <si>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</si>
  <si>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</si>
  <si>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</si>
  <si>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</si>
  <si>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</si>
  <si>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</si>
  <si>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</si>
  <si>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</si>
  <si>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</si>
  <si>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</si>
  <si>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</si>
  <si>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</si>
  <si>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</si>
  <si>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</si>
  <si>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</si>
  <si>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</si>
  <si>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</si>
  <si>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</si>
  <si>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</si>
  <si>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</si>
  <si>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</si>
  <si>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</si>
  <si>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</si>
  <si>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</si>
  <si>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</si>
  <si>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</si>
  <si>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</si>
  <si>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</si>
  <si>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</si>
  <si>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</si>
  <si>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</si>
  <si>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</si>
  <si>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</si>
  <si>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</si>
  <si>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</si>
  <si>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</si>
  <si>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</si>
  <si>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</si>
  <si>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</si>
  <si>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</si>
  <si>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</si>
  <si>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</si>
  <si>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</si>
  <si>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</si>
  <si>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</si>
  <si>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</si>
  <si>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</si>
  <si>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</si>
  <si>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</si>
  <si>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</si>
  <si>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</si>
  <si>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</si>
  <si>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</si>
  <si>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</si>
  <si>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</si>
  <si>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</si>
  <si>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</si>
  <si>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</si>
  <si>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</si>
  <si>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</si>
  <si>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</si>
  <si>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</si>
  <si>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</si>
  <si>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</si>
  <si>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</si>
  <si>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</si>
  <si>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</si>
  <si>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</si>
  <si>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</si>
  <si>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</si>
  <si>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</si>
  <si>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</si>
  <si>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</si>
  <si>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</si>
  <si>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</si>
  <si>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</si>
  <si>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</si>
  <si>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</si>
  <si>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</si>
  <si>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</si>
  <si>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</si>
  <si>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</si>
  <si>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</si>
  <si>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</si>
  <si>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</si>
  <si>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</si>
  <si>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</si>
  <si>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</si>
  <si>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</si>
  <si>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</si>
  <si>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</si>
  <si>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</si>
  <si>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</si>
  <si>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</si>
  <si>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</si>
  <si>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</si>
  <si>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</si>
  <si>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</si>
  <si>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</si>
  <si>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</si>
  <si>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</si>
  <si>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</si>
  <si>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</si>
  <si>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</si>
  <si>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</si>
  <si>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</si>
  <si>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</si>
  <si>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</si>
  <si>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</si>
  <si>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</si>
  <si>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</si>
  <si>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</si>
  <si>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</si>
  <si>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</si>
  <si>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</si>
  <si>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</si>
  <si>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</si>
  <si>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</si>
  <si>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</si>
  <si>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</si>
  <si>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</si>
  <si>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</si>
  <si>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</si>
  <si>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</si>
  <si>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</si>
  <si>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</si>
  <si>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</si>
  <si>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</si>
  <si>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</si>
  <si>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</si>
  <si>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</si>
  <si>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</si>
  <si>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</si>
  <si>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</si>
  <si>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</si>
  <si>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</si>
  <si>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</si>
  <si>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</si>
  <si>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</si>
  <si>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</si>
  <si>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</si>
  <si>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</si>
  <si>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</si>
  <si>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</si>
  <si>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</si>
  <si>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</si>
  <si>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</si>
  <si>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</si>
  <si>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</si>
  <si>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</si>
  <si>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</si>
  <si>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</si>
  <si>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</si>
  <si>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</si>
  <si>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</si>
  <si>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</si>
  <si>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</si>
  <si>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</si>
  <si>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</si>
  <si>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</si>
  <si>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</si>
  <si>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</si>
  <si>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</si>
  <si>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</si>
  <si>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</si>
  <si>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</si>
  <si>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</si>
  <si>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</si>
  <si>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</si>
  <si>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</si>
  <si>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</si>
  <si>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</si>
  <si>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</si>
  <si>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</si>
  <si>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</si>
  <si>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</si>
  <si>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</si>
  <si>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</si>
  <si>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</si>
  <si>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</si>
  <si>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</si>
  <si>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</si>
  <si>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</si>
  <si>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</si>
  <si>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</si>
  <si>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</si>
  <si>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</si>
  <si>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</si>
  <si>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</si>
  <si>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</si>
  <si>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</si>
  <si>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</si>
  <si>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</si>
  <si>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</si>
  <si>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</si>
  <si>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</si>
  <si>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</si>
  <si>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</si>
  <si>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</si>
  <si>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</si>
  <si>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</si>
  <si>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</si>
  <si>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</si>
  <si>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</si>
  <si>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</si>
  <si>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</si>
  <si>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</si>
  <si>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</si>
  <si>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</si>
  <si>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</si>
  <si>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</si>
  <si>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</si>
  <si>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</si>
  <si>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</si>
  <si>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</si>
  <si>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</si>
  <si>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</si>
  <si>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</si>
  <si>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</si>
  <si>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</si>
  <si>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</si>
  <si>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</si>
  <si>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</si>
  <si>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</si>
  <si>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</si>
  <si>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</si>
  <si>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</si>
  <si>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</si>
  <si>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</si>
  <si>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</si>
  <si>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</si>
  <si>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</si>
  <si>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</si>
  <si>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</si>
  <si>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</si>
  <si>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</si>
  <si>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</si>
  <si>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</si>
  <si>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</si>
  <si>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</si>
  <si>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</si>
  <si>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</si>
  <si>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</si>
  <si>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</si>
  <si>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</si>
  <si>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</si>
  <si>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</si>
  <si>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</si>
  <si>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</si>
  <si>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</si>
  <si>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</si>
  <si>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</si>
  <si>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</si>
  <si>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</si>
  <si>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</si>
  <si>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</si>
  <si>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</si>
  <si>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</si>
  <si>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</si>
  <si>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</si>
  <si>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</si>
  <si>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</si>
  <si>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</si>
  <si>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</si>
  <si>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</si>
  <si>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</si>
  <si>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</si>
  <si>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</si>
  <si>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</si>
  <si>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</si>
  <si>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</si>
  <si>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</si>
  <si>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</si>
  <si>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</si>
  <si>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</si>
  <si>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</si>
  <si>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</si>
  <si>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</si>
  <si>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</si>
  <si>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</si>
  <si>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</si>
  <si>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</si>
  <si>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</si>
  <si>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</si>
  <si>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</si>
  <si>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</si>
  <si>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</si>
  <si>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</si>
  <si>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</si>
  <si>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</si>
  <si>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</si>
  <si>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</si>
  <si>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</si>
  <si>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</si>
  <si>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</si>
  <si>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</si>
  <si>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</si>
  <si>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</si>
  <si>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</si>
  <si>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</si>
  <si>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</si>
  <si>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</si>
  <si>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</si>
  <si>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</si>
  <si>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</si>
  <si>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</si>
  <si>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</si>
  <si>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</si>
  <si>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</si>
  <si>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</si>
  <si>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</si>
  <si>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</si>
  <si>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</si>
  <si>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</si>
  <si>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</si>
  <si>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</si>
  <si>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</si>
  <si>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</si>
  <si>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</si>
  <si>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</si>
  <si>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</si>
  <si>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</si>
  <si>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</si>
  <si>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</si>
  <si>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</si>
  <si>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</si>
  <si>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</si>
  <si>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</si>
  <si>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</si>
  <si>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</si>
  <si>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</si>
  <si>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</si>
  <si>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</si>
  <si>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</si>
  <si>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</si>
  <si>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</si>
  <si>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</si>
  <si>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</si>
  <si>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</si>
  <si>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</si>
  <si>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</si>
  <si>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</si>
  <si>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</si>
  <si>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</si>
  <si>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</si>
  <si>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</si>
  <si>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</si>
  <si>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</si>
  <si>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</si>
  <si>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</si>
  <si>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</si>
  <si>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</si>
  <si>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</si>
  <si>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</si>
  <si>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</si>
  <si>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</si>
  <si>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</si>
  <si>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</si>
  <si>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</si>
  <si>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</si>
  <si>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</si>
  <si>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</si>
  <si>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</si>
  <si>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</si>
  <si>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</si>
  <si>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</si>
  <si>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</si>
  <si>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</si>
  <si>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</si>
  <si>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</si>
  <si>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</si>
  <si>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</si>
  <si>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</si>
  <si>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</si>
  <si>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</si>
  <si>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</si>
  <si>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</si>
  <si>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</si>
  <si>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</si>
  <si>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</si>
  <si>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</si>
  <si>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</si>
  <si>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</si>
  <si>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</si>
  <si>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</si>
  <si>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</si>
  <si>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</si>
  <si>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</si>
  <si>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</si>
  <si>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</si>
  <si>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</si>
  <si>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</si>
  <si>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</si>
  <si>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</si>
  <si>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</si>
  <si>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</si>
  <si>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</si>
  <si>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</si>
  <si>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</si>
  <si>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</si>
  <si>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</si>
  <si>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</si>
  <si>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</si>
  <si>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</si>
  <si>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</si>
  <si>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</si>
  <si>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</si>
  <si>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</si>
  <si>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</si>
  <si>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</si>
  <si>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</si>
  <si>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</si>
  <si>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</si>
  <si>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</si>
  <si>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</si>
  <si>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</si>
  <si>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</si>
  <si>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</si>
  <si>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</si>
  <si>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</si>
  <si>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</si>
  <si>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</si>
  <si>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</si>
  <si>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</si>
  <si>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</si>
  <si>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</si>
  <si>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</si>
  <si>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</si>
  <si>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</si>
  <si>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</si>
  <si>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</si>
  <si>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</si>
  <si>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</si>
  <si>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</si>
  <si>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</si>
  <si>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</si>
  <si>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</si>
  <si>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</si>
  <si>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</si>
  <si>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</si>
  <si>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</si>
  <si>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</si>
  <si>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</si>
  <si>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</si>
  <si>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</si>
  <si>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</si>
  <si>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</si>
  <si>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</si>
  <si>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</si>
  <si>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</si>
  <si>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</si>
  <si>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</si>
  <si>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</si>
  <si>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</si>
  <si>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</si>
  <si>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</si>
  <si>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</si>
  <si>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</si>
  <si>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</si>
  <si>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</si>
  <si>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</si>
  <si>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</si>
  <si>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</si>
  <si>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</si>
  <si>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</si>
  <si>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</si>
  <si>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</si>
  <si>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</si>
  <si>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</si>
  <si>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</si>
  <si>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</si>
  <si>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</si>
  <si>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</si>
  <si>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</si>
  <si>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</si>
  <si>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</si>
  <si>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</si>
  <si>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</si>
  <si>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</si>
  <si>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</si>
  <si>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</si>
  <si>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</si>
  <si>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</si>
  <si>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</si>
  <si>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</si>
  <si>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</si>
  <si>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</si>
  <si>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</si>
  <si>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</si>
  <si>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</si>
  <si>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</si>
  <si>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</si>
  <si>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</si>
  <si>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</si>
  <si>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</si>
  <si>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</si>
  <si>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</si>
  <si>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</si>
  <si>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</si>
  <si>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</si>
  <si>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</si>
  <si>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</si>
  <si>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</si>
  <si>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</si>
  <si>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</si>
  <si>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</si>
  <si>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</si>
  <si>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</si>
  <si>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</si>
  <si>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</si>
  <si>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</si>
  <si>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</si>
  <si>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</si>
  <si>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</si>
  <si>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</si>
  <si>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</si>
  <si>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</si>
  <si>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</si>
  <si>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</si>
  <si>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</si>
  <si>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</si>
  <si>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</si>
  <si>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</si>
  <si>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</si>
  <si>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</si>
  <si>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</si>
  <si>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</si>
  <si>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</si>
  <si>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</si>
  <si>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</si>
  <si>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</si>
  <si>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</si>
  <si>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</si>
  <si>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</si>
  <si>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</si>
  <si>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</si>
  <si>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</si>
  <si>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</si>
  <si>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</si>
  <si>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</si>
  <si>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</si>
  <si>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</si>
  <si>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</si>
  <si>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</si>
  <si>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</si>
  <si>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</si>
  <si>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</si>
  <si>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</si>
  <si>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</si>
  <si>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</si>
  <si>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</si>
  <si>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</si>
  <si>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</si>
  <si>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</si>
  <si>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</si>
  <si>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</si>
  <si>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</si>
  <si>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</si>
  <si>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</si>
  <si>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</si>
  <si>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</si>
  <si>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</si>
  <si>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</si>
  <si>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</si>
  <si>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</si>
  <si>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</si>
  <si>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</si>
  <si>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</si>
  <si>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</si>
  <si>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</si>
  <si>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</si>
  <si>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</si>
  <si>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</si>
  <si>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</si>
  <si>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</si>
  <si>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</si>
  <si>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</si>
  <si>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</si>
  <si>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</si>
  <si>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</si>
  <si>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</si>
  <si>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</si>
  <si>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</si>
  <si>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</si>
  <si>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</si>
  <si>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</si>
  <si>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</si>
  <si>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</si>
  <si>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</si>
  <si>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</si>
  <si>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</si>
  <si>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</si>
  <si>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</si>
  <si>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</si>
  <si>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</si>
  <si>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</si>
  <si>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</si>
  <si>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</si>
  <si>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</si>
  <si>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</si>
  <si>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</si>
  <si>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</si>
  <si>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</si>
  <si>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</si>
  <si>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</si>
  <si>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</si>
  <si>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</si>
  <si>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</si>
  <si>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</si>
  <si>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</si>
  <si>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</si>
  <si>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</si>
  <si>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</si>
  <si>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</si>
  <si>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</si>
  <si>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</si>
  <si>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</si>
  <si>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</si>
  <si>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</si>
  <si>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</si>
  <si>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</si>
  <si>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</si>
  <si>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</si>
  <si>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</si>
  <si>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</si>
  <si>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</si>
  <si>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</si>
  <si>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</si>
  <si>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</si>
  <si>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</si>
  <si>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</si>
  <si>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</si>
  <si>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</si>
  <si>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</si>
  <si>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</si>
  <si>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</si>
  <si>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</si>
  <si>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</si>
  <si>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</si>
  <si>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</si>
  <si>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</si>
  <si>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</si>
  <si>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</si>
  <si>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</si>
  <si>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</si>
  <si>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</si>
  <si>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</si>
  <si>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</si>
  <si>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</si>
  <si>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</si>
  <si>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</si>
  <si>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</si>
  <si>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</si>
  <si>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</si>
  <si>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</si>
  <si>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</si>
  <si>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</si>
  <si>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</si>
  <si>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</si>
  <si>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</si>
  <si>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</si>
  <si>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</si>
  <si>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</si>
  <si>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</si>
  <si>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</si>
  <si>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</si>
  <si>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</si>
  <si>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</si>
  <si>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</si>
  <si>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</si>
  <si>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</si>
  <si>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</si>
  <si>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</si>
  <si>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</si>
  <si>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</si>
  <si>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</si>
  <si>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</si>
  <si>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</si>
  <si>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</si>
  <si>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</si>
  <si>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</si>
  <si>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</si>
  <si>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</si>
  <si>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</si>
  <si>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</si>
  <si>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</si>
  <si>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</si>
  <si>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</si>
  <si>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</si>
  <si>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</si>
  <si>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</si>
  <si>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</si>
  <si>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</si>
  <si>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</si>
  <si>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</si>
  <si>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</si>
  <si>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</si>
  <si>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</si>
  <si>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</si>
  <si>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</si>
  <si>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</si>
  <si>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</si>
  <si>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</si>
  <si>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</si>
  <si>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</si>
  <si>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</si>
  <si>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</si>
  <si>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</si>
  <si>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</si>
  <si>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</si>
  <si>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</si>
  <si>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</si>
  <si>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</si>
  <si>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</si>
  <si>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</si>
  <si>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</si>
  <si>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</si>
  <si>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</si>
  <si>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</si>
  <si>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</si>
  <si>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</si>
  <si>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</si>
  <si>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</si>
  <si>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</si>
  <si>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</si>
  <si>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</si>
  <si>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</si>
  <si>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</si>
  <si>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</si>
  <si>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</si>
  <si>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</si>
  <si>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</si>
  <si>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</si>
  <si>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</si>
  <si>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</si>
  <si>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</si>
  <si>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</si>
  <si>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</si>
  <si>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</si>
  <si>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</si>
  <si>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</si>
  <si>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</si>
  <si>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</si>
  <si>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</si>
  <si>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</si>
  <si>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</si>
  <si>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</si>
  <si>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</si>
  <si>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</si>
  <si>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</si>
  <si>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</si>
  <si>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</si>
  <si>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</si>
  <si>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</si>
  <si>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</si>
  <si>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</si>
  <si>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</si>
  <si>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</si>
  <si>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</si>
  <si>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</si>
  <si>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</si>
  <si>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</si>
  <si>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</si>
  <si>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</si>
  <si>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</si>
  <si>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</si>
  <si>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</si>
  <si>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</si>
  <si>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</si>
  <si>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</si>
  <si>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</si>
  <si>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</si>
  <si>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</si>
  <si>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</si>
  <si>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</si>
  <si>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</si>
  <si>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</si>
  <si>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</si>
  <si>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</si>
  <si>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</si>
  <si>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</si>
  <si>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</si>
  <si>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</si>
  <si>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</si>
  <si>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</si>
  <si>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</si>
  <si>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</si>
  <si>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</si>
  <si>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</si>
  <si>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</si>
  <si>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</si>
  <si>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</si>
  <si>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</si>
  <si>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</si>
  <si>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</si>
  <si>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</si>
  <si>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</si>
  <si>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</si>
  <si>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</si>
  <si>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</si>
  <si>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</si>
  <si>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</si>
  <si>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</si>
  <si>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</si>
  <si>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</si>
  <si>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</si>
  <si>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</si>
  <si>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</si>
  <si>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</si>
  <si>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</si>
  <si>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</si>
  <si>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</si>
  <si>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</si>
  <si>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</si>
  <si>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</si>
  <si>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</si>
  <si>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</si>
  <si>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</si>
  <si>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</si>
  <si>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</si>
  <si>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</si>
  <si>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</si>
  <si>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</si>
  <si>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</si>
  <si>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</si>
  <si>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</si>
  <si>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</si>
  <si>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</si>
  <si>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</si>
  <si>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</si>
  <si>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</si>
  <si>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</si>
  <si>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</si>
  <si>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</si>
  <si>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</si>
  <si>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</si>
  <si>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</si>
  <si>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</si>
  <si>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</si>
  <si>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</si>
  <si>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</si>
  <si>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</si>
  <si>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</si>
  <si>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</si>
  <si>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</si>
  <si>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</si>
  <si>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</si>
  <si>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</si>
  <si>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</si>
  <si>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</si>
  <si>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</si>
  <si>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</si>
  <si>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</si>
  <si>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</si>
  <si>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</si>
  <si>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</si>
  <si>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</si>
  <si>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</si>
  <si>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</si>
  <si>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</si>
  <si>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</si>
  <si>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</si>
  <si>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</si>
  <si>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</si>
  <si>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</si>
  <si>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</si>
  <si>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</si>
  <si>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</si>
  <si>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</si>
  <si>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</si>
  <si>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</si>
  <si>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</si>
  <si>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</si>
  <si>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</si>
  <si>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</si>
  <si>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</si>
  <si>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</si>
  <si>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</si>
  <si>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</si>
  <si>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</si>
  <si>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</si>
  <si>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</si>
  <si>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</si>
  <si>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</si>
  <si>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</si>
  <si>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</si>
  <si>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</si>
  <si>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</si>
  <si>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</si>
  <si>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</si>
  <si>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</si>
  <si>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</si>
  <si>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</si>
  <si>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</si>
  <si>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</si>
  <si>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</si>
  <si>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</si>
  <si>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</si>
  <si>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</si>
  <si>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</si>
  <si>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</si>
  <si>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</si>
  <si>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</si>
  <si>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</si>
  <si>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</si>
  <si>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</si>
  <si>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</si>
  <si>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</si>
  <si>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</si>
  <si>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</si>
  <si>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</si>
  <si>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</si>
  <si>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</si>
  <si>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</si>
  <si>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</si>
  <si>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</si>
  <si>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</si>
  <si>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</si>
  <si>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</si>
  <si>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</si>
  <si>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</si>
  <si>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</si>
  <si>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</si>
  <si>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</si>
  <si>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</si>
  <si>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</si>
  <si>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</si>
  <si>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</si>
  <si>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</si>
  <si>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</si>
  <si>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</si>
  <si>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</si>
  <si>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</si>
  <si>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</si>
  <si>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</si>
  <si>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</si>
  <si>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</si>
  <si>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</si>
  <si>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</si>
  <si>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</si>
  <si>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</si>
  <si>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</si>
  <si>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</si>
  <si>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</si>
  <si>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</si>
  <si>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</si>
  <si>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</si>
  <si>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</si>
  <si>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</si>
  <si>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</si>
  <si>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</si>
  <si>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</si>
  <si>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</si>
  <si>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</si>
  <si>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</si>
  <si>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</si>
  <si>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</si>
  <si>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</si>
  <si>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</si>
  <si>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</si>
  <si>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</si>
  <si>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</si>
  <si>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</si>
  <si>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</si>
  <si>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</si>
  <si>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</si>
  <si>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</si>
  <si>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</si>
  <si>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</si>
  <si>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</si>
  <si>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</si>
  <si>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</si>
  <si>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</si>
  <si>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</si>
  <si>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</si>
  <si>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</si>
  <si>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</si>
  <si>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</si>
  <si>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</si>
  <si>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</si>
  <si>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</si>
  <si>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</si>
  <si>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</si>
  <si>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</si>
  <si>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</si>
  <si>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</si>
  <si>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</si>
  <si>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</si>
  <si>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</si>
  <si>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</si>
  <si>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</si>
  <si>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</si>
  <si>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</si>
  <si>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</si>
  <si>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</si>
  <si>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</si>
  <si>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</si>
  <si>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</si>
  <si>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</si>
  <si>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</si>
  <si>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</si>
  <si>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</si>
  <si>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</si>
  <si>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</si>
  <si>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</si>
  <si>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</si>
  <si>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</si>
  <si>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</si>
  <si>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</si>
  <si>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</si>
  <si>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</si>
  <si>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</si>
  <si>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</si>
  <si>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</si>
  <si>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</si>
  <si>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</si>
  <si>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</si>
  <si>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</si>
  <si>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</si>
  <si>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</si>
  <si>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</si>
  <si>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</si>
  <si>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</si>
  <si>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</si>
  <si>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</si>
  <si>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</si>
  <si>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</si>
  <si>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</si>
  <si>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</si>
  <si>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</si>
  <si>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</si>
  <si>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</si>
  <si>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</si>
  <si>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</si>
  <si>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</si>
  <si>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</si>
  <si>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</si>
  <si>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</si>
  <si>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</si>
  <si>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</si>
  <si>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</si>
  <si>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</si>
  <si>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</si>
  <si>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</si>
  <si>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</si>
  <si>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</si>
  <si>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</si>
  <si>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</si>
  <si>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</si>
  <si>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</si>
  <si>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</si>
  <si>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</si>
  <si>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</si>
  <si>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</si>
  <si>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</si>
  <si>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</si>
  <si>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</si>
  <si>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</si>
  <si>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</si>
  <si>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</si>
  <si>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</si>
  <si>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</si>
  <si>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</si>
  <si>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</si>
  <si>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</si>
  <si>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</si>
  <si>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</si>
  <si>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</si>
  <si>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</si>
  <si>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</si>
  <si>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</si>
  <si>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</si>
  <si>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</si>
  <si>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</si>
  <si>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</si>
  <si>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</si>
  <si>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</si>
  <si>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</si>
  <si>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</si>
  <si>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</si>
  <si>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</si>
  <si>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</si>
  <si>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</si>
  <si>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</si>
  <si>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</si>
  <si>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</si>
  <si>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</si>
  <si>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</si>
  <si>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</si>
  <si>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</si>
  <si>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</si>
  <si>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</si>
  <si>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</si>
  <si>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</si>
  <si>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</si>
  <si>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</si>
  <si>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</si>
  <si>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</si>
  <si>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</si>
  <si>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</si>
  <si>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</si>
  <si>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</si>
  <si>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</si>
  <si>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</si>
  <si>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</si>
  <si>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</si>
  <si>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</si>
  <si>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</si>
  <si>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</si>
  <si>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</si>
  <si>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</si>
  <si>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</si>
  <si>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</si>
  <si>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</si>
  <si>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</si>
  <si>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</si>
  <si>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</si>
  <si>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</si>
  <si>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</si>
  <si>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</si>
  <si>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</si>
  <si>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</si>
  <si>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</si>
  <si>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</si>
  <si>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</si>
  <si>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</si>
  <si>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</si>
  <si>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</si>
  <si>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</si>
  <si>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</si>
  <si>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</si>
  <si>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</si>
  <si>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</si>
  <si>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</si>
  <si>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</si>
  <si>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</si>
  <si>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</si>
  <si>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</si>
  <si>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</si>
  <si>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</si>
  <si>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</si>
  <si>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</si>
  <si>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</si>
  <si>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</si>
  <si>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</si>
  <si>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</si>
  <si>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</si>
  <si>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</si>
  <si>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</si>
  <si>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</si>
  <si>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</si>
  <si>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</si>
  <si>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</si>
  <si>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</si>
  <si>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</si>
  <si>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</si>
  <si>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</si>
  <si>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</si>
  <si>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</si>
  <si>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</si>
  <si>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</si>
  <si>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</si>
  <si>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</si>
  <si>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</si>
  <si>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</si>
  <si>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</si>
  <si>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</si>
  <si>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</si>
  <si>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</si>
  <si>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</si>
  <si>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</si>
  <si>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</si>
  <si>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</si>
  <si>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</si>
  <si>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</si>
  <si>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</si>
  <si>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</si>
  <si>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</si>
  <si>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</si>
  <si>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</si>
  <si>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</si>
  <si>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</si>
  <si>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</si>
  <si>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</si>
  <si>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</si>
  <si>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</si>
  <si>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</si>
  <si>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</si>
  <si>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</si>
  <si>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</si>
  <si>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</si>
  <si>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</si>
  <si>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</si>
  <si>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</si>
  <si>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</si>
  <si>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</si>
  <si>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</si>
  <si>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</si>
  <si>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</si>
  <si>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</si>
  <si>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</si>
  <si>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</si>
  <si>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</si>
  <si>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</si>
  <si>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</si>
  <si>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</si>
  <si>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</si>
  <si>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</si>
  <si>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</si>
  <si>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</si>
  <si>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</si>
  <si>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</si>
  <si>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</si>
  <si>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</si>
  <si>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</si>
  <si>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</si>
  <si>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</si>
  <si>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</si>
  <si>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</si>
  <si>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</si>
  <si>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</si>
  <si>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</si>
  <si>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</si>
  <si>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</si>
  <si>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</si>
  <si>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</si>
  <si>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</si>
  <si>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</si>
  <si>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</si>
  <si>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</si>
  <si>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</si>
  <si>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</si>
  <si>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</si>
  <si>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</si>
  <si>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</si>
  <si>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</si>
  <si>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</si>
  <si>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</si>
  <si>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</si>
  <si>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</si>
  <si>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</si>
  <si>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</si>
  <si>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</si>
  <si>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</si>
  <si>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</si>
  <si>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</si>
  <si>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</si>
  <si>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</si>
  <si>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</si>
  <si>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</si>
  <si>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</si>
  <si>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</si>
  <si>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</si>
  <si>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</si>
  <si>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</si>
  <si>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</si>
  <si>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</si>
  <si>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</si>
  <si>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</si>
  <si>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</si>
  <si>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</si>
  <si>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</si>
  <si>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</si>
  <si>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</si>
  <si>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</si>
  <si>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</si>
  <si>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</si>
  <si>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</si>
  <si>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</si>
  <si>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</si>
  <si>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</si>
  <si>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</si>
  <si>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</si>
  <si>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</si>
  <si>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</si>
  <si>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</si>
  <si>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</si>
  <si>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</si>
  <si>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</si>
  <si>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</si>
  <si>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</si>
  <si>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</si>
  <si>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</si>
  <si>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</si>
  <si>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</si>
  <si>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</si>
  <si>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</si>
  <si>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</si>
  <si>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</si>
  <si>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</si>
  <si>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</si>
  <si>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</si>
  <si>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</si>
  <si>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</si>
  <si>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</si>
  <si>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</si>
  <si>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</si>
  <si>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</si>
  <si>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</si>
  <si>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</si>
  <si>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</si>
  <si>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</si>
  <si>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</si>
  <si>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</si>
  <si>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</si>
  <si>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</si>
  <si>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</si>
  <si>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</si>
  <si>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</si>
  <si>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</si>
  <si>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</si>
  <si>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</si>
  <si>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</si>
  <si>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</si>
  <si>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</si>
  <si>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</si>
  <si>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</si>
  <si>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</si>
  <si>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</si>
  <si>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</si>
  <si>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</si>
  <si>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</si>
  <si>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</si>
  <si>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</si>
  <si>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</si>
  <si>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</si>
  <si>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</si>
  <si>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</si>
  <si>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</si>
  <si>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</si>
  <si>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</si>
  <si>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</si>
  <si>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</si>
  <si>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</si>
  <si>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</si>
  <si>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</si>
  <si>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</si>
  <si>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</si>
  <si>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</si>
  <si>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</si>
  <si>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</si>
  <si>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</si>
  <si>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</si>
  <si>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</si>
  <si>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</si>
  <si>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</si>
  <si>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</si>
  <si>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</si>
  <si>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</si>
  <si>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</si>
  <si>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</si>
  <si>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</si>
  <si>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</si>
  <si>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</si>
  <si>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</si>
  <si>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</si>
  <si>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</si>
  <si>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</si>
  <si>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</si>
  <si>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</si>
  <si>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</si>
  <si>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</si>
  <si>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</si>
  <si>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</si>
  <si>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</si>
  <si>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</si>
  <si>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</si>
  <si>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</si>
  <si>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</si>
  <si>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</si>
  <si>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</si>
  <si>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</si>
  <si>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</si>
  <si>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</si>
  <si>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</si>
  <si>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</si>
  <si>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</si>
  <si>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</si>
  <si>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</si>
  <si>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</si>
  <si>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</si>
  <si>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</si>
  <si>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</si>
  <si>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</si>
  <si>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</si>
  <si>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</si>
  <si>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</si>
  <si>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</si>
  <si>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</si>
  <si>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</si>
  <si>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</si>
  <si>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</si>
  <si>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</si>
  <si>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</si>
  <si>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</si>
  <si>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</si>
  <si>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</si>
  <si>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</si>
  <si>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</si>
  <si>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</si>
  <si>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</si>
  <si>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</si>
  <si>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</si>
  <si>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</si>
  <si>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</si>
  <si>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</si>
  <si>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</si>
  <si>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</si>
  <si>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</si>
  <si>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</si>
  <si>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</si>
  <si>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</si>
  <si>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</si>
  <si>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</si>
  <si>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</si>
  <si>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</si>
  <si>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</si>
  <si>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</si>
  <si>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</si>
  <si>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</si>
  <si>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</si>
  <si>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</si>
  <si>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</si>
  <si>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</si>
  <si>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</si>
  <si>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</si>
  <si>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</si>
  <si>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</si>
  <si>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</si>
  <si>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</si>
  <si>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</si>
  <si>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</si>
  <si>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</si>
  <si>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</si>
  <si>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</si>
  <si>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</si>
  <si>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</si>
  <si>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</si>
  <si>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</si>
  <si>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</si>
  <si>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</si>
  <si>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</si>
  <si>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</si>
  <si>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</si>
  <si>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</si>
  <si>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</si>
  <si>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</si>
  <si>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</si>
  <si>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</si>
  <si>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</si>
  <si>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</si>
  <si>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</si>
  <si>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</si>
  <si>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</si>
  <si>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</si>
  <si>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</si>
  <si>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</si>
  <si>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</si>
  <si>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</si>
  <si>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</si>
  <si>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</si>
  <si>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</si>
  <si>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</si>
  <si>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</si>
  <si>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</si>
  <si>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</si>
  <si>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</si>
  <si>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</si>
  <si>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</si>
  <si>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</si>
  <si>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</si>
  <si>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</si>
  <si>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</si>
  <si>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</si>
  <si>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</si>
  <si>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</si>
  <si>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</si>
  <si>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</si>
  <si>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</si>
  <si>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</si>
  <si>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</si>
  <si>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</si>
  <si>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</si>
  <si>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</si>
  <si>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</si>
  <si>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</si>
  <si>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</si>
  <si>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</si>
  <si>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</si>
  <si>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</si>
  <si>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</si>
  <si>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</si>
  <si>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</si>
  <si>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</si>
  <si>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</si>
  <si>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</si>
  <si>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</si>
  <si>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</si>
  <si>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</si>
  <si>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</si>
  <si>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</si>
  <si>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</si>
  <si>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</si>
  <si>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</si>
  <si>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</si>
  <si>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</si>
  <si>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</si>
  <si>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</si>
  <si>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</si>
  <si>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</si>
  <si>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</si>
  <si>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</si>
  <si>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</si>
  <si>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</si>
  <si>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</si>
  <si>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</si>
  <si>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</si>
  <si>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</si>
  <si>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</si>
  <si>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</si>
  <si>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</si>
  <si>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</si>
  <si>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</si>
  <si>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</si>
  <si>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</si>
  <si>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</si>
  <si>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</si>
  <si>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</si>
  <si>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</si>
  <si>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</si>
  <si>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</si>
  <si>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</si>
  <si>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</si>
  <si>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</si>
  <si>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</si>
  <si>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</si>
  <si>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</si>
  <si>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</si>
  <si>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</si>
  <si>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</si>
  <si>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</si>
  <si>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</si>
  <si>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</si>
  <si>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</si>
  <si>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</si>
  <si>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</si>
  <si>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</si>
  <si>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</si>
  <si>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</si>
  <si>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</si>
  <si>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</si>
  <si>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</si>
  <si>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</si>
  <si>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</si>
  <si>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</si>
  <si>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</si>
  <si>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</si>
  <si>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</si>
  <si>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</si>
  <si>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</si>
  <si>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</si>
  <si>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</si>
  <si>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</si>
  <si>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</si>
  <si>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</si>
  <si>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</si>
  <si>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</si>
  <si>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</si>
  <si>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</si>
  <si>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</si>
  <si>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</si>
  <si>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</si>
  <si>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</si>
  <si>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</si>
  <si>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</si>
  <si>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</si>
  <si>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</si>
  <si>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</si>
  <si>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</si>
  <si>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</si>
  <si>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</si>
  <si>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</si>
  <si>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</si>
  <si>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</si>
  <si>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</si>
  <si>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</si>
  <si>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</si>
  <si>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</si>
  <si>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</si>
  <si>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</si>
  <si>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</si>
  <si>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</si>
  <si>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</si>
  <si>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</si>
  <si>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</si>
  <si>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</si>
  <si>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</si>
  <si>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</si>
  <si>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</si>
  <si>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</si>
  <si>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</si>
  <si>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</si>
  <si>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</si>
  <si>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</si>
  <si>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</si>
  <si>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</si>
  <si>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</si>
  <si>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</si>
  <si>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</si>
  <si>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</si>
  <si>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</si>
  <si>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</si>
  <si>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</si>
  <si>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</si>
  <si>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</si>
  <si>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</si>
  <si>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</si>
  <si>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</si>
  <si>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</si>
  <si>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</si>
  <si>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</si>
  <si>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</si>
  <si>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</si>
  <si>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</si>
  <si>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</si>
  <si>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</si>
  <si>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</si>
  <si>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</si>
  <si>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</si>
  <si>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</si>
  <si>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</si>
  <si>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</si>
  <si>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</si>
  <si>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</si>
  <si>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</si>
  <si>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</si>
  <si>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</si>
  <si>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</si>
  <si>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</si>
  <si>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</si>
  <si>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</si>
  <si>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</si>
  <si>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</si>
  <si>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</si>
  <si>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</si>
  <si>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</si>
  <si>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</si>
  <si>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</si>
  <si>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</si>
  <si>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</si>
  <si>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</si>
  <si>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</si>
  <si>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</si>
  <si>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</si>
  <si>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</si>
  <si>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</si>
  <si>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</si>
  <si>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</si>
  <si>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</si>
  <si>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</si>
  <si>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</si>
  <si>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</si>
  <si>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</si>
  <si>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</si>
  <si>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</si>
  <si>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</si>
  <si>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</si>
  <si>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</si>
  <si>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</si>
  <si>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</si>
  <si>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</si>
  <si>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</si>
  <si>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</si>
  <si>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</si>
  <si>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</si>
  <si>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</si>
  <si>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</si>
  <si>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</si>
  <si>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</si>
  <si>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</si>
  <si>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</si>
  <si>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</si>
  <si>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</si>
  <si>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</si>
  <si>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</si>
  <si>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</si>
  <si>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</si>
  <si>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</si>
  <si>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</si>
  <si>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</si>
  <si>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</si>
  <si>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</si>
  <si>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</si>
  <si>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</si>
  <si>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</si>
  <si>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</si>
  <si>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</si>
  <si>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</si>
  <si>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</si>
  <si>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</si>
  <si>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</si>
  <si>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</si>
  <si>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</si>
  <si>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</si>
  <si>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</si>
  <si>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</si>
  <si>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</si>
  <si>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</si>
  <si>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</si>
  <si>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</si>
  <si>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</si>
  <si>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</si>
  <si>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</si>
  <si>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</si>
  <si>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</si>
  <si>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</si>
  <si>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</si>
  <si>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</si>
  <si>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</si>
  <si>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</si>
  <si>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</si>
  <si>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</si>
  <si>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</si>
  <si>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</si>
  <si>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</si>
  <si>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</si>
  <si>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</si>
  <si>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</si>
  <si>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</si>
  <si>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</si>
  <si>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</si>
  <si>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</si>
  <si>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</si>
  <si>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</si>
  <si>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</si>
  <si>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</si>
  <si>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</si>
  <si>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</si>
  <si>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</si>
  <si>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</si>
  <si>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</si>
  <si>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</si>
  <si>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</si>
  <si>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</si>
  <si>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</si>
  <si>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</si>
  <si>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</si>
  <si>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</si>
  <si>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</si>
  <si>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</si>
  <si>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</si>
  <si>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</si>
  <si>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</si>
  <si>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</si>
  <si>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</si>
  <si>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</si>
  <si>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</si>
  <si>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</si>
  <si>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</si>
  <si>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</si>
  <si>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</si>
  <si>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</si>
  <si>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</si>
  <si>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</si>
  <si>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</si>
  <si>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</si>
  <si>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</si>
  <si>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</si>
  <si>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</si>
  <si>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</si>
  <si>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</si>
  <si>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</si>
  <si>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</si>
  <si>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</si>
  <si>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</si>
  <si>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</si>
  <si>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</si>
  <si>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</si>
  <si>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</si>
  <si>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</si>
  <si>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</si>
  <si>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</si>
  <si>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</si>
  <si>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</si>
  <si>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</si>
  <si>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</si>
  <si>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</si>
  <si>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</si>
  <si>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</si>
  <si>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</si>
  <si>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</si>
  <si>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</si>
  <si>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</si>
  <si>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</si>
  <si>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</si>
  <si>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</si>
  <si>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</si>
  <si>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</si>
  <si>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</si>
  <si>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</si>
  <si>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</si>
  <si>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</si>
  <si>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</si>
  <si>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</si>
  <si>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</si>
  <si>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</si>
  <si>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</si>
  <si>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</si>
  <si>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</si>
  <si>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</si>
  <si>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</si>
  <si>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</si>
  <si>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</si>
  <si>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</si>
  <si>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</si>
  <si>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</si>
  <si>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</si>
  <si>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</si>
  <si>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</si>
  <si>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</si>
  <si>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</si>
  <si>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</si>
  <si>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</si>
  <si>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</si>
  <si>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</si>
  <si>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</si>
  <si>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</si>
  <si>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</si>
  <si>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</si>
  <si>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</si>
  <si>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</si>
  <si>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</si>
  <si>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</si>
  <si>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</si>
  <si>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</si>
  <si>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</si>
  <si>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</si>
  <si>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</si>
  <si>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</si>
  <si>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</si>
  <si>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</si>
  <si>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</si>
  <si>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</si>
  <si>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</si>
  <si>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</si>
  <si>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</si>
  <si>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</si>
  <si>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</si>
  <si>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</si>
  <si>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</si>
  <si>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</si>
  <si>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</si>
  <si>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</si>
  <si>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</si>
  <si>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</si>
  <si>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</si>
  <si>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</si>
  <si>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</si>
  <si>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</si>
  <si>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</si>
  <si>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</si>
  <si>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</si>
  <si>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</si>
  <si>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</si>
  <si>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</si>
  <si>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</si>
  <si>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</si>
  <si>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</si>
  <si>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</si>
  <si>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</si>
  <si>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</si>
  <si>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</si>
  <si>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</si>
  <si>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</si>
  <si>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</si>
  <si>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</si>
  <si>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</si>
  <si>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</si>
  <si>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</si>
  <si>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</si>
  <si>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</si>
  <si>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</si>
  <si>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</si>
  <si>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</si>
  <si>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</si>
  <si>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</si>
  <si>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</si>
  <si>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</si>
  <si>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</si>
  <si>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</si>
  <si>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</si>
  <si>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</si>
  <si>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</si>
  <si>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</si>
  <si>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</si>
  <si>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</si>
  <si>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</si>
  <si>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</si>
  <si>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</si>
  <si>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</si>
  <si>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</si>
  <si>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</si>
  <si>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</si>
  <si>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</si>
  <si>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</si>
  <si>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</si>
  <si>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</si>
  <si>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</si>
  <si>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</si>
  <si>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</si>
  <si>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</si>
  <si>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</si>
  <si>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</si>
  <si>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</si>
  <si>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</si>
  <si>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</si>
  <si>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</si>
  <si>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</si>
  <si>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</si>
  <si>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</si>
  <si>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</si>
  <si>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</si>
  <si>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</si>
  <si>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</si>
  <si>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</si>
  <si>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</si>
  <si>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</si>
  <si>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</si>
  <si>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</si>
  <si>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</si>
  <si>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</si>
  <si>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</si>
  <si>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</si>
  <si>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</si>
  <si>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</si>
  <si>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</si>
  <si>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</si>
  <si>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</si>
  <si>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</si>
  <si>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</si>
  <si>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</si>
  <si>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</si>
  <si>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</si>
  <si>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</si>
  <si>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</si>
  <si>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</si>
  <si>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</si>
  <si>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</si>
  <si>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</si>
  <si>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</si>
  <si>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</si>
  <si>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</si>
  <si>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</si>
  <si>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</si>
  <si>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</si>
  <si>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</si>
  <si>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</si>
  <si>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</si>
  <si>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</si>
  <si>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</si>
  <si>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</si>
  <si>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</si>
  <si>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</si>
  <si>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</si>
  <si>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</si>
  <si>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</si>
  <si>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</si>
  <si>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</si>
  <si>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</si>
  <si>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</si>
  <si>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</si>
  <si>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</si>
  <si>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</si>
  <si>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</si>
  <si>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</si>
  <si>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</si>
  <si>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</si>
  <si>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</si>
  <si>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</si>
  <si>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</si>
  <si>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</si>
  <si>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</si>
  <si>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</si>
  <si>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</si>
  <si>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</si>
  <si>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</si>
  <si>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</si>
  <si>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</si>
  <si>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</si>
  <si>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</si>
  <si>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</si>
  <si>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</si>
  <si>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</si>
  <si>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</si>
  <si>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</si>
  <si>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</si>
  <si>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</si>
  <si>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</si>
  <si>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</si>
  <si>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</si>
  <si>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</si>
  <si>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</si>
  <si>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</si>
  <si>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</si>
  <si>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</si>
  <si>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</si>
  <si>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</si>
  <si>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</si>
  <si>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</si>
  <si>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</si>
  <si>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</si>
  <si>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</si>
  <si>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</si>
  <si>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</si>
  <si>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</si>
  <si>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</si>
  <si>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</si>
  <si>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</si>
  <si>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</si>
  <si>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</si>
  <si>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</si>
  <si>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</si>
  <si>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</si>
  <si>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</si>
  <si>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</si>
  <si>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</si>
  <si>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</si>
  <si>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</si>
  <si>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</si>
  <si>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</si>
  <si>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</si>
  <si>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</si>
  <si>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</si>
  <si>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</si>
  <si>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</si>
  <si>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</si>
  <si>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</si>
  <si>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</si>
  <si>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</si>
  <si>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</si>
  <si>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</si>
  <si>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</si>
  <si>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</si>
  <si>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</si>
  <si>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</si>
  <si>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</si>
  <si>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</si>
  <si>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</si>
  <si>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</si>
  <si>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</si>
  <si>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</si>
  <si>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</si>
  <si>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</si>
  <si>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</si>
  <si>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</si>
  <si>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</si>
  <si>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</si>
  <si>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</si>
  <si>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</si>
  <si>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</si>
  <si>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</si>
  <si>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</si>
  <si>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</si>
  <si>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</si>
  <si>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</si>
  <si>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</si>
  <si>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</si>
  <si>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</si>
  <si>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</si>
  <si>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</si>
  <si>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</si>
  <si>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</si>
  <si>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</si>
  <si>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</si>
  <si>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</si>
  <si>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</si>
  <si>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</si>
  <si>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</si>
  <si>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</si>
  <si>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</si>
  <si>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</si>
  <si>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</si>
  <si>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</si>
  <si>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</si>
  <si>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</si>
  <si>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</si>
  <si>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</si>
  <si>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</si>
  <si>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</si>
  <si>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</si>
  <si>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</si>
  <si>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</si>
  <si>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</si>
  <si>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</si>
  <si>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</si>
  <si>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</si>
  <si>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</si>
  <si>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</si>
  <si>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</si>
  <si>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</si>
  <si>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</si>
  <si>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</si>
  <si>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</si>
  <si>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</si>
  <si>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</si>
  <si>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</si>
  <si>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</si>
  <si>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</si>
  <si>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</si>
  <si>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</si>
  <si>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</si>
  <si>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</si>
  <si>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</si>
  <si>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</si>
  <si>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</si>
  <si>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</si>
  <si>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</si>
  <si>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</si>
  <si>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</si>
  <si>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</si>
  <si>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</si>
  <si>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</si>
  <si>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</si>
  <si>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</si>
  <si>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</si>
  <si>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</si>
  <si>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</si>
  <si>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</si>
  <si>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</si>
  <si>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</si>
  <si>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</si>
  <si>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</si>
  <si>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</si>
  <si>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</si>
  <si>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</si>
  <si>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</si>
  <si>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</si>
  <si>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</si>
  <si>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</si>
  <si>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</si>
  <si>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</si>
  <si>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</si>
  <si>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</si>
  <si>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</si>
  <si>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</si>
  <si>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</si>
  <si>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</si>
  <si>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</si>
  <si>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</si>
  <si>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</si>
  <si>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</si>
  <si>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</si>
  <si>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</si>
  <si>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</si>
  <si>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</si>
  <si>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</si>
  <si>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</si>
  <si>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</si>
  <si>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</si>
  <si>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</si>
  <si>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</si>
  <si>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</si>
  <si>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</si>
  <si>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</si>
  <si>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</si>
  <si>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</si>
  <si>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</si>
  <si>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</si>
  <si>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</si>
  <si>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</si>
  <si>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</si>
  <si>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</si>
  <si>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</si>
  <si>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</si>
  <si>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</si>
  <si>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</si>
  <si>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</si>
  <si>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</si>
  <si>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</si>
  <si>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</si>
  <si>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</si>
  <si>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</si>
  <si>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</si>
  <si>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</si>
  <si>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</si>
  <si>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</si>
  <si>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</si>
  <si>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</si>
  <si>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</si>
  <si>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</si>
  <si>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</si>
  <si>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</si>
  <si>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</si>
  <si>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</si>
  <si>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</si>
  <si>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</si>
  <si>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</si>
  <si>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</si>
  <si>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</si>
  <si>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</si>
  <si>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</si>
  <si>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</si>
  <si>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</si>
  <si>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</si>
  <si>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</si>
  <si>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</si>
  <si>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</si>
  <si>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</si>
  <si>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</si>
  <si>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</si>
  <si>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</si>
  <si>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</si>
  <si>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</si>
  <si>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</si>
  <si>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</si>
  <si>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</si>
  <si>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</si>
  <si>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</si>
  <si>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</si>
  <si>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</si>
  <si>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</si>
  <si>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</si>
  <si>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</si>
  <si>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</si>
  <si>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</si>
  <si>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</si>
  <si>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</si>
  <si>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</si>
  <si>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</si>
  <si>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</si>
  <si>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</si>
  <si>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</si>
  <si>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</si>
  <si>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</si>
  <si>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</si>
  <si>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</si>
  <si>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</si>
  <si>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</si>
  <si>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</si>
  <si>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</si>
  <si>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</si>
  <si>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</si>
  <si>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</si>
  <si>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</si>
  <si>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</si>
  <si>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</si>
  <si>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</si>
  <si>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</si>
  <si>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</si>
  <si>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</si>
  <si>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</si>
  <si>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</si>
  <si>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</si>
  <si>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</si>
  <si>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</si>
  <si>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</si>
  <si>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</si>
  <si>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</si>
  <si>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</si>
  <si>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</si>
  <si>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</si>
  <si>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</si>
  <si>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</si>
  <si>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</si>
  <si>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</si>
  <si>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</si>
  <si>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</si>
  <si>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</si>
  <si>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</si>
  <si>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</si>
  <si>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</si>
  <si>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</si>
  <si>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</si>
  <si>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</si>
  <si>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</si>
  <si>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</si>
  <si>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</si>
  <si>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</si>
  <si>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</si>
  <si>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</si>
  <si>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</si>
  <si>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</si>
  <si>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</si>
  <si>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</si>
  <si>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</si>
  <si>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</si>
  <si>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</si>
  <si>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</si>
  <si>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</si>
  <si>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</si>
  <si>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</si>
  <si>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</si>
  <si>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</si>
  <si>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</si>
  <si>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</si>
  <si>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</si>
  <si>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</si>
  <si>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</si>
  <si>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</si>
  <si>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</si>
  <si>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</si>
  <si>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</si>
  <si>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</si>
  <si>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</si>
  <si>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</si>
  <si>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</si>
  <si>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</si>
  <si>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</si>
  <si>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</si>
  <si>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</si>
  <si>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</si>
  <si>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</si>
  <si>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</si>
  <si>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</si>
  <si>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</si>
  <si>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</si>
  <si>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</si>
  <si>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</si>
  <si>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</si>
  <si>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</si>
  <si>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</si>
  <si>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</si>
  <si>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</si>
  <si>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</si>
  <si>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</si>
  <si>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</si>
  <si>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</si>
  <si>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</si>
  <si>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</si>
  <si>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</si>
  <si>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</si>
  <si>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</si>
  <si>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</si>
  <si>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</si>
  <si>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</si>
  <si>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</si>
  <si>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</si>
  <si>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</si>
  <si>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</si>
  <si>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</si>
  <si>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</si>
  <si>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</si>
  <si>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</si>
  <si>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</si>
  <si>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</si>
  <si>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</si>
  <si>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</si>
  <si>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</si>
  <si>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</si>
  <si>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</si>
  <si>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</si>
  <si>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</si>
  <si>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</si>
  <si>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</si>
  <si>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</si>
  <si>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</si>
  <si>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</si>
  <si>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</si>
  <si>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</si>
  <si>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</si>
  <si>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</si>
  <si>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</si>
  <si>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</si>
  <si>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</si>
  <si>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</si>
  <si>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</si>
  <si>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</si>
  <si>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</si>
  <si>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</si>
  <si>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</si>
  <si>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</si>
  <si>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</si>
  <si>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</si>
  <si>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</si>
  <si>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</si>
  <si>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</si>
  <si>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</si>
  <si>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</si>
  <si>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</si>
  <si>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</si>
  <si>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</si>
  <si>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</si>
  <si>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</si>
  <si>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</si>
  <si>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</si>
  <si>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</si>
  <si>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</si>
  <si>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</si>
  <si>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</si>
  <si>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</si>
  <si>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</si>
  <si>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</si>
  <si>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</si>
  <si>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</si>
  <si>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</si>
  <si>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</si>
  <si>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</si>
  <si>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</si>
  <si>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</si>
  <si>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</si>
  <si>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</si>
  <si>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</si>
  <si>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</si>
  <si>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</si>
  <si>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</si>
  <si>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</si>
  <si>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</si>
  <si>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</si>
  <si>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</si>
  <si>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</si>
  <si>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</si>
  <si>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</si>
  <si>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</si>
  <si>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</si>
  <si>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</si>
  <si>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</si>
  <si>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</si>
  <si>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</si>
  <si>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</si>
  <si>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</si>
  <si>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</si>
  <si>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</si>
  <si>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</si>
  <si>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</si>
  <si>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</si>
  <si>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</si>
  <si>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</si>
  <si>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</si>
  <si>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</si>
  <si>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</si>
  <si>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</si>
  <si>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</si>
  <si>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</si>
  <si>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</si>
  <si>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</si>
  <si>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</si>
  <si>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</si>
  <si>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</si>
  <si>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</si>
  <si>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</si>
  <si>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</si>
  <si>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</si>
  <si>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</si>
  <si>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</si>
  <si>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</si>
  <si>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</si>
  <si>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</si>
  <si>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</si>
  <si>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</si>
  <si>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</si>
  <si>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</si>
  <si>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</si>
  <si>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</si>
  <si>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</si>
  <si>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</si>
  <si>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</si>
  <si>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</si>
  <si>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</si>
  <si>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</si>
  <si>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</si>
  <si>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</si>
  <si>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</si>
  <si>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</si>
  <si>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</si>
  <si>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</si>
  <si>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</si>
  <si>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</si>
  <si>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</si>
  <si>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</si>
  <si>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</si>
  <si>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</si>
  <si>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</si>
  <si>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</si>
  <si>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</si>
  <si>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</si>
  <si>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</si>
  <si>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</si>
  <si>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</si>
  <si>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</si>
  <si>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</si>
  <si>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</si>
  <si>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</si>
  <si>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</si>
  <si>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</si>
  <si>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</si>
  <si>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</si>
  <si>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</si>
  <si>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</si>
  <si>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</si>
  <si>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</si>
  <si>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</si>
  <si>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</si>
  <si>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</si>
  <si>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</si>
  <si>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</si>
  <si>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</si>
  <si>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</si>
  <si>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</si>
  <si>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</si>
  <si>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</si>
  <si>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</si>
  <si>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</si>
  <si>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</si>
  <si>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</si>
  <si>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</si>
  <si>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</si>
  <si>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</si>
  <si>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</si>
  <si>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</si>
  <si>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</si>
  <si>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</si>
  <si>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</si>
  <si>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</si>
  <si>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</si>
  <si>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</si>
  <si>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</si>
  <si>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</si>
  <si>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</si>
  <si>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</si>
  <si>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</si>
  <si>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</si>
  <si>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</si>
  <si>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</si>
  <si>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</si>
  <si>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</si>
  <si>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</si>
  <si>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</si>
  <si>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</si>
  <si>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</si>
  <si>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</si>
  <si>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</si>
  <si>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</si>
  <si>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</si>
  <si>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</si>
  <si>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</si>
  <si>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</si>
  <si>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</si>
  <si>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</si>
  <si>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</si>
  <si>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</si>
  <si>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</si>
  <si>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</si>
  <si>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</si>
  <si>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</si>
  <si>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</si>
  <si>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</si>
  <si>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</si>
  <si>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</si>
  <si>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</si>
  <si>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</si>
  <si>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</si>
  <si>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</si>
  <si>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</si>
  <si>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</si>
  <si>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</si>
  <si>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</si>
  <si>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</si>
  <si>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</si>
  <si>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</si>
  <si>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</si>
  <si>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</si>
  <si>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</si>
  <si>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</si>
  <si>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</si>
  <si>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</si>
  <si>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</si>
  <si>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</si>
  <si>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</si>
  <si>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</si>
  <si>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</si>
  <si>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</si>
  <si>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</si>
  <si>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</si>
  <si>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</si>
  <si>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</si>
  <si>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</si>
  <si>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</si>
  <si>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</si>
  <si>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</si>
  <si>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</si>
  <si>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</si>
  <si>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</si>
  <si>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</si>
  <si>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</si>
  <si>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</si>
  <si>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</si>
  <si>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</si>
  <si>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</si>
  <si>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</si>
  <si>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</si>
  <si>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</si>
  <si>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</si>
  <si>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</si>
  <si>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</si>
  <si>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</si>
  <si>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</si>
  <si>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</si>
  <si>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</si>
  <si>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</si>
  <si>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</si>
  <si>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</si>
  <si>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</si>
  <si>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</si>
  <si>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</si>
  <si>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</si>
  <si>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</si>
  <si>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</si>
  <si>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</si>
  <si>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</si>
  <si>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</si>
  <si>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</si>
  <si>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</si>
  <si>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</si>
  <si>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</si>
  <si>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</si>
  <si>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</si>
  <si>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</si>
  <si>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</si>
  <si>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</si>
  <si>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</si>
  <si>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</si>
  <si>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</si>
  <si>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</si>
  <si>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</si>
  <si>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</si>
  <si>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</si>
  <si>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</si>
  <si>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</si>
  <si>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</si>
  <si>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</si>
  <si>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</si>
  <si>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</si>
  <si>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</si>
  <si>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</si>
  <si>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</si>
  <si>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</si>
  <si>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</si>
  <si>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</si>
  <si>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</si>
  <si>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</si>
  <si>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</si>
  <si>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</si>
  <si>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</si>
  <si>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</si>
  <si>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</si>
  <si>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</si>
  <si>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</si>
  <si>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</si>
  <si>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</si>
  <si>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</si>
  <si>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</si>
  <si>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</si>
  <si>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</si>
  <si>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</si>
  <si>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</si>
  <si>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</si>
  <si>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</si>
  <si>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</si>
  <si>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</si>
  <si>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</si>
  <si>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</si>
  <si>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</si>
  <si>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</si>
  <si>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</si>
  <si>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</si>
  <si>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</si>
  <si>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</si>
  <si>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</si>
  <si>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</si>
  <si>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</si>
  <si>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</si>
  <si>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</si>
  <si>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</si>
  <si>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</si>
  <si>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</si>
  <si>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</si>
  <si>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</si>
  <si>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</si>
  <si>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</si>
  <si>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</si>
  <si>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</si>
  <si>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</si>
  <si>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</si>
  <si>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</si>
  <si>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</si>
  <si>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</si>
  <si>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</si>
  <si>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</si>
  <si>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</si>
  <si>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</si>
  <si>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</si>
  <si>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</si>
  <si>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</si>
  <si>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</si>
  <si>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</si>
  <si>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</si>
  <si>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</si>
  <si>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</si>
  <si>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</si>
  <si>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</si>
  <si>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</si>
  <si>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</si>
  <si>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</si>
  <si>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</si>
  <si>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</si>
  <si>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</si>
  <si>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</si>
  <si>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</si>
  <si>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</si>
  <si>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</si>
  <si>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</si>
  <si>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</si>
  <si>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</si>
  <si>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</si>
  <si>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</si>
  <si>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</si>
  <si>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</si>
  <si>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</si>
  <si>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</si>
  <si>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</si>
  <si>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</si>
  <si>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</si>
  <si>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</si>
  <si>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</si>
  <si>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</si>
  <si>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</si>
  <si>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</si>
  <si>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</si>
  <si>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</si>
  <si>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</si>
  <si>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</si>
  <si>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</si>
  <si>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</si>
  <si>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</si>
  <si>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</si>
  <si>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</si>
  <si>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</si>
  <si>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</si>
  <si>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</si>
  <si>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</si>
  <si>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</si>
  <si>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</si>
  <si>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</si>
  <si>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</si>
  <si>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</si>
  <si>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</si>
  <si>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</si>
  <si>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</si>
  <si>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</si>
  <si>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</si>
  <si>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</si>
  <si>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</si>
  <si>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</si>
  <si>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</si>
  <si>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</si>
  <si>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</si>
  <si>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</si>
  <si>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</si>
  <si>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</si>
  <si>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</si>
  <si>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</si>
  <si>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</si>
  <si>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</si>
  <si>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</si>
  <si>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</si>
  <si>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</si>
  <si>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</si>
  <si>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</si>
  <si>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</si>
  <si>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</si>
  <si>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</si>
  <si>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</si>
  <si>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</si>
  <si>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</si>
  <si>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</si>
  <si>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</si>
  <si>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</si>
  <si>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</si>
  <si>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</si>
  <si>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</si>
  <si>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</si>
  <si>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</si>
  <si>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</si>
  <si>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</si>
  <si>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</si>
  <si>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</si>
  <si>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</si>
  <si>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</si>
  <si>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</si>
  <si>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</si>
  <si>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</si>
  <si>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</si>
  <si>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</si>
  <si>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</si>
  <si>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</si>
  <si>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</si>
  <si>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</si>
  <si>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</si>
  <si>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</si>
  <si>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</si>
  <si>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</si>
  <si>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</si>
  <si>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</si>
  <si>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</si>
  <si>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</si>
  <si>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</si>
  <si>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</si>
  <si>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</si>
  <si>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</si>
  <si>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</si>
  <si>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</si>
  <si>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</si>
  <si>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</si>
  <si>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</si>
  <si>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</si>
  <si>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</si>
  <si>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</si>
  <si>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</si>
  <si>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</si>
  <si>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</si>
  <si>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</si>
  <si>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</si>
  <si>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</si>
  <si>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</si>
  <si>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</si>
  <si>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</si>
  <si>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</si>
  <si>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</si>
  <si>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</si>
  <si>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</si>
  <si>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</si>
  <si>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</si>
  <si>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</si>
  <si>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</si>
  <si>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</si>
  <si>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</si>
  <si>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</si>
  <si>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</si>
  <si>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</si>
  <si>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</si>
  <si>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</si>
  <si>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</si>
  <si>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</si>
  <si>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</si>
  <si>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</si>
  <si>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</si>
  <si>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</si>
  <si>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</si>
  <si>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</si>
  <si>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</si>
  <si>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</si>
  <si>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</si>
  <si>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</si>
  <si>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</si>
  <si>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</si>
  <si>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</si>
  <si>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</si>
  <si>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</si>
  <si>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</si>
  <si>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</si>
  <si>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</si>
  <si>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</si>
  <si>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</si>
  <si>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</si>
  <si>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</si>
  <si>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</si>
  <si>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</si>
  <si>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</si>
  <si>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</si>
  <si>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</si>
  <si>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</si>
  <si>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</si>
  <si>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</si>
  <si>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</si>
  <si>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</si>
  <si>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</si>
  <si>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</si>
  <si>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</si>
  <si>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</si>
  <si>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</si>
  <si>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</si>
  <si>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</si>
  <si>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</si>
  <si>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</si>
  <si>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</si>
  <si>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</si>
  <si>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</si>
  <si>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</si>
  <si>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</si>
  <si>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</si>
  <si>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</si>
  <si>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</si>
  <si>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</si>
  <si>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</si>
  <si>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</si>
  <si>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</si>
  <si>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</si>
  <si>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</si>
  <si>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</si>
  <si>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</si>
  <si>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</si>
  <si>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</si>
  <si>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</si>
  <si>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</si>
  <si>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</si>
  <si>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</si>
  <si>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</si>
  <si>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</si>
  <si>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</si>
  <si>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</si>
  <si>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</si>
  <si>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</si>
  <si>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</si>
  <si>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</si>
  <si>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</si>
  <si>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</si>
  <si>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</si>
  <si>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</si>
  <si>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</si>
  <si>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</si>
  <si>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</si>
  <si>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</si>
  <si>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</si>
  <si>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</si>
  <si>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</si>
  <si>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</si>
  <si>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</si>
  <si>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</si>
  <si>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</si>
  <si>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</si>
  <si>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</si>
  <si>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</si>
  <si>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</si>
  <si>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</si>
  <si>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</si>
  <si>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</si>
  <si>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</si>
  <si>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</si>
  <si>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</si>
  <si>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</si>
  <si>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</si>
  <si>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</si>
  <si>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</si>
  <si>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</si>
  <si>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</si>
  <si>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</si>
  <si>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</si>
  <si>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</si>
  <si>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</si>
  <si>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</si>
  <si>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</si>
  <si>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</si>
  <si>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</si>
  <si>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</si>
  <si>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</si>
  <si>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</si>
  <si>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</si>
  <si>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</si>
  <si>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</si>
  <si>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</si>
  <si>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</si>
  <si>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</si>
  <si>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</si>
  <si>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</si>
  <si>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</si>
  <si>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</si>
  <si>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</si>
  <si>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</si>
  <si>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</si>
  <si>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</si>
  <si>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</si>
  <si>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</si>
  <si>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</si>
  <si>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</si>
  <si>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</si>
  <si>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</si>
  <si>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</si>
  <si>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</si>
  <si>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</si>
  <si>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</si>
  <si>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</si>
  <si>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</si>
  <si>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</si>
  <si>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</si>
  <si>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</si>
  <si>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</si>
  <si>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</si>
  <si>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</si>
  <si>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</si>
  <si>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</si>
  <si>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</si>
  <si>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</si>
  <si>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</si>
  <si>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</si>
  <si>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</si>
  <si>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</si>
  <si>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</si>
  <si>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</si>
  <si>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</si>
  <si>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</si>
  <si>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</si>
  <si>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</si>
  <si>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</si>
  <si>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</si>
  <si>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</si>
  <si>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</si>
  <si>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</si>
  <si>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</si>
  <si>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</si>
  <si>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</si>
  <si>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</si>
  <si>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</si>
  <si>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</si>
  <si>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</si>
  <si>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</si>
  <si>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</si>
  <si>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</si>
  <si>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</si>
  <si>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</si>
  <si>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</si>
  <si>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</si>
  <si>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</si>
  <si>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</si>
  <si>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</si>
  <si>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</si>
  <si>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</si>
  <si>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</si>
  <si>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</si>
  <si>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</si>
  <si>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</si>
  <si>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</si>
  <si>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</si>
  <si>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</si>
  <si>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</si>
  <si>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</si>
  <si>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</si>
  <si>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</si>
  <si>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</si>
  <si>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</si>
  <si>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</si>
  <si>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</si>
  <si>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</si>
  <si>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</si>
  <si>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</si>
  <si>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</si>
  <si>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</si>
  <si>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</si>
  <si>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</si>
  <si>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</si>
  <si>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</si>
  <si>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</si>
  <si>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</si>
  <si>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</si>
  <si>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</si>
  <si>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</si>
  <si>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</si>
  <si>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</si>
  <si>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</si>
  <si>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</si>
  <si>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</si>
  <si>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</si>
  <si>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</si>
  <si>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</si>
  <si>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</si>
  <si>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</si>
  <si>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</si>
  <si>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</si>
  <si>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</si>
  <si>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</si>
  <si>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</si>
  <si>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</si>
  <si>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</si>
  <si>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</si>
  <si>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</si>
  <si>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</si>
  <si>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</si>
  <si>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</si>
  <si>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</si>
  <si>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</si>
  <si>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</si>
  <si>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</si>
  <si>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</si>
  <si>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</si>
  <si>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</si>
  <si>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</si>
  <si>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</si>
  <si>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</si>
  <si>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</si>
  <si>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</si>
  <si>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</si>
  <si>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</si>
  <si>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</si>
  <si>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</si>
  <si>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</si>
  <si>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</si>
  <si>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</si>
  <si>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</si>
  <si>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</si>
  <si>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</si>
  <si>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</si>
  <si>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</si>
  <si>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</si>
  <si>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</si>
  <si>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</si>
  <si>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</si>
  <si>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</si>
  <si>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</si>
  <si>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</si>
  <si>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</si>
  <si>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</si>
  <si>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</si>
  <si>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</si>
  <si>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</si>
  <si>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</si>
  <si>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</si>
  <si>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</si>
  <si>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</si>
  <si>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</si>
  <si>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</si>
  <si>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</si>
  <si>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</si>
  <si>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</si>
  <si>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</si>
  <si>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</si>
  <si>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</si>
  <si>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</si>
  <si>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</si>
  <si>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</si>
  <si>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</si>
  <si>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</si>
  <si>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</si>
  <si>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</si>
  <si>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</si>
  <si>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</si>
  <si>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</si>
  <si>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</si>
  <si>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</si>
  <si>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</si>
  <si>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</si>
  <si>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</si>
  <si>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</si>
  <si>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</si>
  <si>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</si>
  <si>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</si>
  <si>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</si>
  <si>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</si>
  <si>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</si>
  <si>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</si>
  <si>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</si>
  <si>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</si>
  <si>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</si>
  <si>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</si>
  <si>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</si>
  <si>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</si>
  <si>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</si>
  <si>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</si>
  <si>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</si>
  <si>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</si>
  <si>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</si>
  <si>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</si>
  <si>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</si>
  <si>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</si>
  <si>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</si>
  <si>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</si>
  <si>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</si>
  <si>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</si>
  <si>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</si>
  <si>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</si>
  <si>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</si>
  <si>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</si>
  <si>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</si>
  <si>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</si>
  <si>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</si>
  <si>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</si>
  <si>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</si>
  <si>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</si>
  <si>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</si>
  <si>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</si>
  <si>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</si>
  <si>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</si>
  <si>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</si>
  <si>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</si>
  <si>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</si>
  <si>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</si>
  <si>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</si>
  <si>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</si>
  <si>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</si>
  <si>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</si>
  <si>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</si>
  <si>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</si>
  <si>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</si>
  <si>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</si>
  <si>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</si>
  <si>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</si>
  <si>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</si>
  <si>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</si>
  <si>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</si>
  <si>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</si>
  <si>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</si>
  <si>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</si>
  <si>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</si>
  <si>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</si>
  <si>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</si>
  <si>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</si>
  <si>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</si>
  <si>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</si>
  <si>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</si>
  <si>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</si>
  <si>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</si>
  <si>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</si>
  <si>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</si>
  <si>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</si>
  <si>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</si>
  <si>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</si>
  <si>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</si>
  <si>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</si>
  <si>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</si>
  <si>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</si>
  <si>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</si>
  <si>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</si>
  <si>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</si>
  <si>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</si>
  <si>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</si>
  <si>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</si>
  <si>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</si>
  <si>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</si>
  <si>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</si>
  <si>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</si>
  <si>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</si>
  <si>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</si>
  <si>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</si>
  <si>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</si>
  <si>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</si>
  <si>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</si>
  <si>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</si>
  <si>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</si>
  <si>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</si>
  <si>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</si>
  <si>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</si>
  <si>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</si>
  <si>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</si>
  <si>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</si>
  <si>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</si>
  <si>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</si>
  <si>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</si>
  <si>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</si>
  <si>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</si>
  <si>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</si>
  <si>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</si>
  <si>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</si>
  <si>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</si>
  <si>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</si>
  <si>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</si>
  <si>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</si>
  <si>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</si>
  <si>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</si>
  <si>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</si>
  <si>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</si>
  <si>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</si>
  <si>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</si>
  <si>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</si>
  <si>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</si>
  <si>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</si>
  <si>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</si>
  <si>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</si>
  <si>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</si>
  <si>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</si>
  <si>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</si>
  <si>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</si>
  <si>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</si>
  <si>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</si>
  <si>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</si>
  <si>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</si>
  <si>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</si>
  <si>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</si>
  <si>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</si>
  <si>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</si>
  <si>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</si>
  <si>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</si>
  <si>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</si>
  <si>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</si>
  <si>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</si>
  <si>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</si>
  <si>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</si>
  <si>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</si>
  <si>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</si>
  <si>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</si>
  <si>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</si>
  <si>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</si>
  <si>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</si>
  <si>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</si>
  <si>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</si>
  <si>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</si>
  <si>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</si>
  <si>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</si>
  <si>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</si>
  <si>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</si>
  <si>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</si>
  <si>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</si>
  <si>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</si>
  <si>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</si>
  <si>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</si>
  <si>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</si>
  <si>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</si>
  <si>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</si>
  <si>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</si>
  <si>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</si>
  <si>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</si>
  <si>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</si>
  <si>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</si>
  <si>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</si>
  <si>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</si>
  <si>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</si>
  <si>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</si>
  <si>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</si>
  <si>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</si>
  <si>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</si>
  <si>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</si>
  <si>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</si>
  <si>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</si>
  <si>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</si>
  <si>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</si>
  <si>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</si>
  <si>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</si>
  <si>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</si>
  <si>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</si>
  <si>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</si>
  <si>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</si>
  <si>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</si>
  <si>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</si>
  <si>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</si>
  <si>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</si>
  <si>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</si>
  <si>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</si>
  <si>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</si>
  <si>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</si>
  <si>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</si>
  <si>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</si>
  <si>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</si>
  <si>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</si>
  <si>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</si>
  <si>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</si>
  <si>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</si>
  <si>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</si>
  <si>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</si>
  <si>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</si>
  <si>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</si>
  <si>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</si>
  <si>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</si>
  <si>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</si>
  <si>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</si>
  <si>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</si>
  <si>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</si>
  <si>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</si>
  <si>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</si>
  <si>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</si>
  <si>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</si>
  <si>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</si>
  <si>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</si>
  <si>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</si>
  <si>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</si>
  <si>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</si>
  <si>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</si>
  <si>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</si>
  <si>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</si>
  <si>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</si>
  <si>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</si>
  <si>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</si>
  <si>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</si>
  <si>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</si>
  <si>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</si>
  <si>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</si>
  <si>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</si>
  <si>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</si>
  <si>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</si>
  <si>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</si>
  <si>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</si>
  <si>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</si>
  <si>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</si>
  <si>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</si>
  <si>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</si>
  <si>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</si>
  <si>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</si>
  <si>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</si>
  <si>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</si>
  <si>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</si>
  <si>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</si>
  <si>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</si>
  <si>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</si>
  <si>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</si>
  <si>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</si>
  <si>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</si>
  <si>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</si>
  <si>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</si>
  <si>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</si>
  <si>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</si>
  <si>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</si>
  <si>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</si>
  <si>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</si>
  <si>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</si>
  <si>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</si>
  <si>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</si>
  <si>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</si>
  <si>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</si>
  <si>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</si>
  <si>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</si>
  <si>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</si>
  <si>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</si>
  <si>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</si>
  <si>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</si>
  <si>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</si>
  <si>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</si>
  <si>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</si>
  <si>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</si>
  <si>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</si>
  <si>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</si>
  <si>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</si>
  <si>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</si>
  <si>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</si>
  <si>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</si>
  <si>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</si>
  <si>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</si>
  <si>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</si>
  <si>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</si>
  <si>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</si>
  <si>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</si>
  <si>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</si>
  <si>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</si>
  <si>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</si>
  <si>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</si>
  <si>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</si>
  <si>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</si>
  <si>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</si>
  <si>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</si>
  <si>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</si>
  <si>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</si>
  <si>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</si>
  <si>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</si>
  <si>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</si>
  <si>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</si>
  <si>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</si>
  <si>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</si>
  <si>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</si>
  <si>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</si>
  <si>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</si>
  <si>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</si>
  <si>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</si>
  <si>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</si>
  <si>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</si>
  <si>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</si>
  <si>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</si>
  <si>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</si>
  <si>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</si>
  <si>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</si>
  <si>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</si>
  <si>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</si>
  <si>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</si>
  <si>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</si>
  <si>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</si>
  <si>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</si>
  <si>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</si>
  <si>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</si>
  <si>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</si>
  <si>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</si>
  <si>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</si>
  <si>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</si>
  <si>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</si>
  <si>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</si>
  <si>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</si>
  <si>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</si>
  <si>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</si>
  <si>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</si>
  <si>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</si>
  <si>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</si>
  <si>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</si>
  <si>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</si>
  <si>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</si>
  <si>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</si>
  <si>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</si>
  <si>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</si>
  <si>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</si>
  <si>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</si>
  <si>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</si>
  <si>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</si>
  <si>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</si>
  <si>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</si>
  <si>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</si>
  <si>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</si>
  <si>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</si>
  <si>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</si>
  <si>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</si>
  <si>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</si>
  <si>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</si>
  <si>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</si>
  <si>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</si>
  <si>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</si>
  <si>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</si>
  <si>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</si>
  <si>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</si>
  <si>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</si>
  <si>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</si>
  <si>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</si>
  <si>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</si>
  <si>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</si>
  <si>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</si>
  <si>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</si>
  <si>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</si>
  <si>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</si>
  <si>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</si>
  <si>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</si>
  <si>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</si>
  <si>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</si>
  <si>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</si>
  <si>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</si>
  <si>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</si>
  <si>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</si>
  <si>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</si>
  <si>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</si>
  <si>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</si>
  <si>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</si>
  <si>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</si>
  <si>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</si>
  <si>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</si>
  <si>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</si>
  <si>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</si>
  <si>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</si>
  <si>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</si>
  <si>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</si>
  <si>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</si>
  <si>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</si>
  <si>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</si>
  <si>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</si>
  <si>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</si>
  <si>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</si>
  <si>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</si>
  <si>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</si>
  <si>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</si>
  <si>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</si>
  <si>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</si>
  <si>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</si>
  <si>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</si>
  <si>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</si>
  <si>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</si>
  <si>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</si>
  <si>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</si>
  <si>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</si>
  <si>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</si>
  <si>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</si>
  <si>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</si>
  <si>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</si>
  <si>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</si>
  <si>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</si>
  <si>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</si>
  <si>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</si>
  <si>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</si>
  <si>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</si>
  <si>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</si>
  <si>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</si>
  <si>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</si>
  <si>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</si>
  <si>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</si>
  <si>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</si>
  <si>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</si>
  <si>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</si>
  <si>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</si>
  <si>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</si>
  <si>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</si>
  <si>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</si>
  <si>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</si>
  <si>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</si>
  <si>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</si>
  <si>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</si>
  <si>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</si>
  <si>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</si>
  <si>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</si>
  <si>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</si>
  <si>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</si>
  <si>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</si>
  <si>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</si>
  <si>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</si>
  <si>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</si>
  <si>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</si>
  <si>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</si>
  <si>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</si>
  <si>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</si>
  <si>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</si>
  <si>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</si>
  <si>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</si>
  <si>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</si>
  <si>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</si>
  <si>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</si>
  <si>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</si>
  <si>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</si>
  <si>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</si>
  <si>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</si>
  <si>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</si>
  <si>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</si>
  <si>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</si>
  <si>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</si>
  <si>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</si>
  <si>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</si>
  <si>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</si>
  <si>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</si>
  <si>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</si>
  <si>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</si>
  <si>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</si>
  <si>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</si>
  <si>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</si>
  <si>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</si>
  <si>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</si>
  <si>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</si>
  <si>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</si>
  <si>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</si>
  <si>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</si>
  <si>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</si>
  <si>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</si>
  <si>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</si>
  <si>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</si>
  <si>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</si>
  <si>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</si>
  <si>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</si>
  <si>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</si>
  <si>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</si>
  <si>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</si>
  <si>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</si>
  <si>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</si>
  <si>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</si>
  <si>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</si>
  <si>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</si>
  <si>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</si>
  <si>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</si>
  <si>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</si>
  <si>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</si>
  <si>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</si>
  <si>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</si>
  <si>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</si>
  <si>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</si>
  <si>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</si>
  <si>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</si>
  <si>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</si>
  <si>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</si>
  <si>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</si>
  <si>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</si>
  <si>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</si>
  <si>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</si>
  <si>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</si>
  <si>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</si>
  <si>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</si>
  <si>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</si>
  <si>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</si>
  <si>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</si>
  <si>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</si>
  <si>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</si>
  <si>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</si>
  <si>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</si>
  <si>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</si>
  <si>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</si>
  <si>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</si>
  <si>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</si>
  <si>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</si>
  <si>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</si>
  <si>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</si>
  <si>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</si>
  <si>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</si>
  <si>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</si>
  <si>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</si>
  <si>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</si>
  <si>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</si>
  <si>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</si>
  <si>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</si>
  <si>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</si>
  <si>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</si>
  <si>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</si>
  <si>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</si>
  <si>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</si>
  <si>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</si>
  <si>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</si>
  <si>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</si>
  <si>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</si>
  <si>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</si>
  <si>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</si>
  <si>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</si>
  <si>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</si>
  <si>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</si>
  <si>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</si>
  <si>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</si>
  <si>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</si>
  <si>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</si>
  <si>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</si>
  <si>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</si>
  <si>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</si>
  <si>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</si>
  <si>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</si>
  <si>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</si>
  <si>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</si>
  <si>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</si>
  <si>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</si>
  <si>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</si>
  <si>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</si>
  <si>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</si>
  <si>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</si>
  <si>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</si>
  <si>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</si>
  <si>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</si>
  <si>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</si>
  <si>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</si>
  <si>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</si>
  <si>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</si>
  <si>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</si>
  <si>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</si>
  <si>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</si>
  <si>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</si>
  <si>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</si>
  <si>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</si>
  <si>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</si>
  <si>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</si>
  <si>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</si>
  <si>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</si>
  <si>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</si>
  <si>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</si>
  <si>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</si>
  <si>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</si>
  <si>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</si>
  <si>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</si>
  <si>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</si>
  <si>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</si>
  <si>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</si>
  <si>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</si>
  <si>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</si>
  <si>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</si>
  <si>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</si>
  <si>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</si>
  <si>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</si>
  <si>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</si>
  <si>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</si>
  <si>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</si>
  <si>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</si>
  <si>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</si>
  <si>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</si>
  <si>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</si>
  <si>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</si>
  <si>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</si>
  <si>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</si>
  <si>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</si>
  <si>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</si>
  <si>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</si>
  <si>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</si>
  <si>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</si>
  <si>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</si>
  <si>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</si>
  <si>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</si>
  <si>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</si>
  <si>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</si>
  <si>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</si>
  <si>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</si>
  <si>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</si>
  <si>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</si>
  <si>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</si>
  <si>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</si>
  <si>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</si>
  <si>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</si>
  <si>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</si>
  <si>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</si>
  <si>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</si>
  <si>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</si>
  <si>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</si>
  <si>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</si>
  <si>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</si>
  <si>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</si>
  <si>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</si>
  <si>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</si>
  <si>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</si>
  <si>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</si>
  <si>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</si>
  <si>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</si>
  <si>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</si>
  <si>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</si>
  <si>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</si>
  <si>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</si>
  <si>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</si>
  <si>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</si>
  <si>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</si>
  <si>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</si>
  <si>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</si>
  <si>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</si>
  <si>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</si>
  <si>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</si>
  <si>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</si>
  <si>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</si>
  <si>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</si>
  <si>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</si>
  <si>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</si>
  <si>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</si>
  <si>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</si>
  <si>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</si>
  <si>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</si>
  <si>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</si>
  <si>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</si>
  <si>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</si>
  <si>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</si>
  <si>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</si>
  <si>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</si>
  <si>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</si>
  <si>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</si>
  <si>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</si>
  <si>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</si>
  <si>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</si>
  <si>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</si>
  <si>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</si>
  <si>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</si>
  <si>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</si>
  <si>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</si>
  <si>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</si>
  <si>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</si>
  <si>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</si>
  <si>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</si>
  <si>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</si>
  <si>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</si>
  <si>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</si>
  <si>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</si>
  <si>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</si>
  <si>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</si>
  <si>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</si>
  <si>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</si>
  <si>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</si>
  <si>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</si>
  <si>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</si>
  <si>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</si>
  <si>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</si>
  <si>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</si>
  <si>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</si>
  <si>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</si>
  <si>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</si>
  <si>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</si>
  <si>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</si>
  <si>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</si>
  <si>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</si>
  <si>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</si>
  <si>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</si>
  <si>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</si>
  <si>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</si>
  <si>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</si>
  <si>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</si>
  <si>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</si>
  <si>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</si>
  <si>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</si>
  <si>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</si>
  <si>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</si>
  <si>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</si>
  <si>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</si>
  <si>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</si>
  <si>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</si>
  <si>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</si>
  <si>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</si>
  <si>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</si>
  <si>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</si>
  <si>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</si>
  <si>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</si>
  <si>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</si>
  <si>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</si>
  <si>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</si>
  <si>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</si>
  <si>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</si>
  <si>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</si>
  <si>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</si>
  <si>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</si>
  <si>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</si>
  <si>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</si>
  <si>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</si>
  <si>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</si>
  <si>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</si>
  <si>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</si>
  <si>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</si>
  <si>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</si>
  <si>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</si>
  <si>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</si>
  <si>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</si>
  <si>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</si>
  <si>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</si>
  <si>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</si>
  <si>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</si>
  <si>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</si>
  <si>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</si>
  <si>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</si>
  <si>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</si>
  <si>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</si>
  <si>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</si>
  <si>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</si>
  <si>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</si>
  <si>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</si>
  <si>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</si>
  <si>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</si>
  <si>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</si>
  <si>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</si>
  <si>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</si>
  <si>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</si>
  <si>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</si>
  <si>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</si>
  <si>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</si>
  <si>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</si>
  <si>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</si>
  <si>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</si>
  <si>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</si>
  <si>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</si>
  <si>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</si>
  <si>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</si>
  <si>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</si>
  <si>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</si>
  <si>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</si>
  <si>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</si>
  <si>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</si>
  <si>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</si>
  <si>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</si>
  <si>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</si>
  <si>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</si>
  <si>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</si>
  <si>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</si>
  <si>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</si>
  <si>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</si>
  <si>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</si>
  <si>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</si>
  <si>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</si>
  <si>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</si>
  <si>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</si>
  <si>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</si>
  <si>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</si>
  <si>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</si>
  <si>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</si>
  <si>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</si>
  <si>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</si>
  <si>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</si>
  <si>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</si>
  <si>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</si>
  <si>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</si>
  <si>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</si>
  <si>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</si>
  <si>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</si>
  <si>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</si>
  <si>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</si>
  <si>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</si>
  <si>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</si>
  <si>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</si>
  <si>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</si>
  <si>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</si>
  <si>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</si>
  <si>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</si>
  <si>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</si>
  <si>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</si>
  <si>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</si>
  <si>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</si>
  <si>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</si>
  <si>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</si>
  <si>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</si>
  <si>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</si>
  <si>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</si>
  <si>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</si>
  <si>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</si>
  <si>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</si>
  <si>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</si>
  <si>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</si>
  <si>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</si>
  <si>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</si>
  <si>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</si>
  <si>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</si>
  <si>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</si>
  <si>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</si>
  <si>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</si>
  <si>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</si>
  <si>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</si>
  <si>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</si>
  <si>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</si>
  <si>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</si>
  <si>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</si>
  <si>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</si>
  <si>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</si>
  <si>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</si>
  <si>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</si>
  <si>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</si>
  <si>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</si>
  <si>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</si>
  <si>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</si>
  <si>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</si>
  <si>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</si>
  <si>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</si>
  <si>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</si>
  <si>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</si>
  <si>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</si>
  <si>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</si>
  <si>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</si>
  <si>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</si>
  <si>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</si>
  <si>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</si>
  <si>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</si>
  <si>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</si>
  <si>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</si>
  <si>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</si>
  <si>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</si>
  <si>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</si>
  <si>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</si>
  <si>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</si>
  <si>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</si>
  <si>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</si>
  <si>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</si>
  <si>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</si>
  <si>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</si>
  <si>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</si>
  <si>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</si>
  <si>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</si>
  <si>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</si>
  <si>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</si>
  <si>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</si>
  <si>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</si>
  <si>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</si>
  <si>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</si>
  <si>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</si>
  <si>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</si>
  <si>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</si>
  <si>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</si>
  <si>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</si>
  <si>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</si>
  <si>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</si>
  <si>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</si>
  <si>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</si>
  <si>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</si>
  <si>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</si>
  <si>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</si>
  <si>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</si>
  <si>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</si>
  <si>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</si>
  <si>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</si>
  <si>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</si>
  <si>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</si>
  <si>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</si>
  <si>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</si>
  <si>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</si>
  <si>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</si>
  <si>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</si>
  <si>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</si>
  <si>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</si>
  <si>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</si>
  <si>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</si>
  <si>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</si>
  <si>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</si>
  <si>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</si>
  <si>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</si>
  <si>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</si>
  <si>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</si>
  <si>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</si>
  <si>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</si>
  <si>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</si>
  <si>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</si>
  <si>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</si>
  <si>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</si>
  <si>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</si>
  <si>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</si>
  <si>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</si>
  <si>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</si>
  <si>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</si>
  <si>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</si>
  <si>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</si>
  <si>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</si>
  <si>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</si>
  <si>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</si>
  <si>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</si>
  <si>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</si>
  <si>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</si>
  <si>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</si>
  <si>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</si>
  <si>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</si>
  <si>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</si>
  <si>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</si>
  <si>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</si>
  <si>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</si>
  <si>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</si>
  <si>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</si>
  <si>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</si>
  <si>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</si>
  <si>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</si>
  <si>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</si>
  <si>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</si>
  <si>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</si>
  <si>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</si>
  <si>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</si>
  <si>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</si>
  <si>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</si>
  <si>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</si>
  <si>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</si>
  <si>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</si>
  <si>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</si>
  <si>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</si>
  <si>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</si>
  <si>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</si>
  <si>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</si>
  <si>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</si>
  <si>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</si>
  <si>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</si>
  <si>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</si>
  <si>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</si>
  <si>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</si>
  <si>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</si>
  <si>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</si>
  <si>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</si>
  <si>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</si>
  <si>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</si>
  <si>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</si>
  <si>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</si>
  <si>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</si>
  <si>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</si>
  <si>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</si>
  <si>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</si>
  <si>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</si>
  <si>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</si>
  <si>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</si>
  <si>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</si>
  <si>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</si>
  <si>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</si>
  <si>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</si>
  <si>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</si>
  <si>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</si>
  <si>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</si>
  <si>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</si>
  <si>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</si>
  <si>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</si>
  <si>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</si>
  <si>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</si>
  <si>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</si>
  <si>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</si>
  <si>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</si>
  <si>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</si>
  <si>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</si>
  <si>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</si>
  <si>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</si>
  <si>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</si>
  <si>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</si>
  <si>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</si>
  <si>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</si>
  <si>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</si>
  <si>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</si>
  <si>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</si>
  <si>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</si>
  <si>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</si>
  <si>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</si>
  <si>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</si>
  <si>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</si>
  <si>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</si>
  <si>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</si>
  <si>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</si>
  <si>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</si>
  <si>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</si>
  <si>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</si>
  <si>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</si>
  <si>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</si>
  <si>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</si>
  <si>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</si>
  <si>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</si>
  <si>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</si>
  <si>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</si>
  <si>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</si>
  <si>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</si>
  <si>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</si>
  <si>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</si>
  <si>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</si>
  <si>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</si>
  <si>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</si>
  <si>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</si>
  <si>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</si>
  <si>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</si>
  <si>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</si>
  <si>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</si>
  <si>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</si>
  <si>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</si>
  <si>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</si>
  <si>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</si>
  <si>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</si>
  <si>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</si>
  <si>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</si>
  <si>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</si>
  <si>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</si>
  <si>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</si>
  <si>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</si>
  <si>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</si>
  <si>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</si>
  <si>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</si>
  <si>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</si>
  <si>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</si>
  <si>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</si>
  <si>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</si>
  <si>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</si>
  <si>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</si>
  <si>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</si>
  <si>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</si>
  <si>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</si>
  <si>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</si>
  <si>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</si>
  <si>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</si>
  <si>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</si>
  <si>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</si>
  <si>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</si>
  <si>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</si>
  <si>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</si>
  <si>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</si>
  <si>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</si>
  <si>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</si>
  <si>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</si>
  <si>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</si>
  <si>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</si>
  <si>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</si>
  <si>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</si>
  <si>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</si>
  <si>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</si>
  <si>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</si>
  <si>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</si>
  <si>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</si>
  <si>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</si>
  <si>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</si>
  <si>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</si>
  <si>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</si>
  <si>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</si>
  <si>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</si>
  <si>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</si>
  <si>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</si>
  <si>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</si>
  <si>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</si>
  <si>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</si>
  <si>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</si>
  <si>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</si>
  <si>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</si>
  <si>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</si>
  <si>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</si>
  <si>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</si>
  <si>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</si>
  <si>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</si>
  <si>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</si>
  <si>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</si>
  <si>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</si>
  <si>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</si>
  <si>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</si>
  <si>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</si>
  <si>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</si>
  <si>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</si>
  <si>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</si>
  <si>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</si>
  <si>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</si>
  <si>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</si>
  <si>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</si>
  <si>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</si>
  <si>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</si>
  <si>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</si>
  <si>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</si>
  <si>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</si>
  <si>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</si>
  <si>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</si>
  <si>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</si>
  <si>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</si>
  <si>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</si>
  <si>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</si>
  <si>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</si>
  <si>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</si>
  <si>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</si>
  <si>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</si>
  <si>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</si>
  <si>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</si>
  <si>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</si>
  <si>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</si>
  <si>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</si>
  <si>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</si>
  <si>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</si>
  <si>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</si>
  <si>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</si>
  <si>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</si>
  <si>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</si>
  <si>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</si>
  <si>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</si>
  <si>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</si>
  <si>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</si>
  <si>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</si>
  <si>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</si>
  <si>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</si>
  <si>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</si>
  <si>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</si>
  <si>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</si>
  <si>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</si>
  <si>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</si>
  <si>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</si>
  <si>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</si>
  <si>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</si>
  <si>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</si>
  <si>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</si>
  <si>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</si>
  <si>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</si>
  <si>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</si>
  <si>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</si>
  <si>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</si>
  <si>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</si>
  <si>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</si>
  <si>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</si>
  <si>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</si>
  <si>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</si>
  <si>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</si>
  <si>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</si>
  <si>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</si>
  <si>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</si>
  <si>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</si>
  <si>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</si>
  <si>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</si>
  <si>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</si>
  <si>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</si>
  <si>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</si>
  <si>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</si>
  <si>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</si>
  <si>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</si>
  <si>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</si>
  <si>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</si>
  <si>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</si>
  <si>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</si>
  <si>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</si>
  <si>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</si>
  <si>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</si>
  <si>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</si>
  <si>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</si>
  <si>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</si>
  <si>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</si>
  <si>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</si>
  <si>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</si>
  <si>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</si>
  <si>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</si>
  <si>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</si>
  <si>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</si>
  <si>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</si>
  <si>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</si>
  <si>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</si>
  <si>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</si>
  <si>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</si>
  <si>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</si>
  <si>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</si>
  <si>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</si>
  <si>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</si>
  <si>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</si>
  <si>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</si>
  <si>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</si>
  <si>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</si>
  <si>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</si>
  <si>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</si>
  <si>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</si>
  <si>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</si>
  <si>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</si>
  <si>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</si>
  <si>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</si>
  <si>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</si>
  <si>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</si>
  <si>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</si>
  <si>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</si>
  <si>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</si>
  <si>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</si>
  <si>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</si>
  <si>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</si>
  <si>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</si>
  <si>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</si>
  <si>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</si>
  <si>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</si>
  <si>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</si>
  <si>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</si>
  <si>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</si>
  <si>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</si>
  <si>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</si>
  <si>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</si>
  <si>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</si>
  <si>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</si>
  <si>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</si>
  <si>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</si>
  <si>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</si>
  <si>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</si>
  <si>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</si>
  <si>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</si>
  <si>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</si>
  <si>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</si>
  <si>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</si>
  <si>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</si>
  <si>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</si>
  <si>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</si>
  <si>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</si>
  <si>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</si>
  <si>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</si>
  <si>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</si>
  <si>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</si>
  <si>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</si>
  <si>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</si>
  <si>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</si>
  <si>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</si>
  <si>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</si>
  <si>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</si>
  <si>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</si>
  <si>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</si>
  <si>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</si>
  <si>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</si>
  <si>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</si>
  <si>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</si>
  <si>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</si>
  <si>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</si>
  <si>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</si>
  <si>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</si>
  <si>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</si>
  <si>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</si>
  <si>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</si>
  <si>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</si>
  <si>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</si>
  <si>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</si>
  <si>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</si>
  <si>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</si>
  <si>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</si>
  <si>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</si>
  <si>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</si>
  <si>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</si>
  <si>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</si>
  <si>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</si>
  <si>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</si>
  <si>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</si>
  <si>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</si>
  <si>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</si>
  <si>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</si>
  <si>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</si>
  <si>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</si>
  <si>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</si>
  <si>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</si>
  <si>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</si>
  <si>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</si>
  <si>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</si>
  <si>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</si>
  <si>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</si>
  <si>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</si>
  <si>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</si>
  <si>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</si>
  <si>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</si>
  <si>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</si>
  <si>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</si>
  <si>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</si>
  <si>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</si>
  <si>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</si>
  <si>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</si>
  <si>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</si>
  <si>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</si>
  <si>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</si>
  <si>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</si>
  <si>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</si>
  <si>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</si>
  <si>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</si>
  <si>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</si>
  <si>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</si>
  <si>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</si>
  <si>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</si>
  <si>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</si>
  <si>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</si>
  <si>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</si>
  <si>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</si>
  <si>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</si>
  <si>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</si>
  <si>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</si>
  <si>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</si>
  <si>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</si>
  <si>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</si>
  <si>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</si>
  <si>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</si>
  <si>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</si>
  <si>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</si>
  <si>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</si>
  <si>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</si>
  <si>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</si>
  <si>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</si>
  <si>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</si>
  <si>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</si>
  <si>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</si>
  <si>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</si>
  <si>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</si>
  <si>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</si>
  <si>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</si>
  <si>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</si>
  <si>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</si>
  <si>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</si>
  <si>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</si>
  <si>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</si>
  <si>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</si>
  <si>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</si>
  <si>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</si>
  <si>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</si>
  <si>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</si>
  <si>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</si>
  <si>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</si>
  <si>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</si>
  <si>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</si>
  <si>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</si>
  <si>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</si>
  <si>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</si>
  <si>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</si>
  <si>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</si>
  <si>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</si>
  <si>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</si>
  <si>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</si>
  <si>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</si>
  <si>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</si>
  <si>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</si>
  <si>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</si>
  <si>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</si>
  <si>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</si>
  <si>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</si>
  <si>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</si>
  <si>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</si>
  <si>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</si>
  <si>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</si>
  <si>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</si>
  <si>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</si>
  <si>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</si>
  <si>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</si>
  <si>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</si>
  <si>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</si>
  <si>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</si>
  <si>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</si>
  <si>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</si>
  <si>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</si>
  <si>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</si>
  <si>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</si>
  <si>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</si>
  <si>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</si>
  <si>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</si>
  <si>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</si>
  <si>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</si>
  <si>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</si>
  <si>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</si>
  <si>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</si>
  <si>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</si>
  <si>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</si>
  <si>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</si>
  <si>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</si>
  <si>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</si>
  <si>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</si>
  <si>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</si>
  <si>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</si>
  <si>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</si>
  <si>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</si>
  <si>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</si>
  <si>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</si>
  <si>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</si>
  <si>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</si>
  <si>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</si>
  <si>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</si>
  <si>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</si>
  <si>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</si>
  <si>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</si>
  <si>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</si>
  <si>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</si>
  <si>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</si>
  <si>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</si>
  <si>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</si>
  <si>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</si>
  <si>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</si>
  <si>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</si>
  <si>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</si>
  <si>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</si>
  <si>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</si>
  <si>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</si>
  <si>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</si>
  <si>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</si>
  <si>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</si>
  <si>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</si>
  <si>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</si>
  <si>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</si>
  <si>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</si>
  <si>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</si>
  <si>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</si>
  <si>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</si>
  <si>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</si>
  <si>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</si>
  <si>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</si>
  <si>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</si>
  <si>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</si>
  <si>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</si>
  <si>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</si>
  <si>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</si>
  <si>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</si>
  <si>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</si>
  <si>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</si>
  <si>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</si>
  <si>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</si>
  <si>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</si>
  <si>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</si>
  <si>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</si>
  <si>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</si>
  <si>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</si>
  <si>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</si>
  <si>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</si>
  <si>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</si>
  <si>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</si>
  <si>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</si>
  <si>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</si>
  <si>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</si>
  <si>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</si>
  <si>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</si>
  <si>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</si>
  <si>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</si>
  <si>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</si>
  <si>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</si>
  <si>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</si>
  <si>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</si>
  <si>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</si>
  <si>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</si>
  <si>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</si>
  <si>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</si>
  <si>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</si>
  <si>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</si>
  <si>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</si>
  <si>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</si>
  <si>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</si>
  <si>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</si>
  <si>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</si>
  <si>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</si>
  <si>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</si>
  <si>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</si>
  <si>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</si>
  <si>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</si>
  <si>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</si>
  <si>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</si>
  <si>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</si>
  <si>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</si>
  <si>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</si>
  <si>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</si>
  <si>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</si>
  <si>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</si>
  <si>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</si>
  <si>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</si>
  <si>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</si>
  <si>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</si>
  <si>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</si>
  <si>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</si>
  <si>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</si>
  <si>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</si>
  <si>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</si>
  <si>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</si>
  <si>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</si>
  <si>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</si>
  <si>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</si>
  <si>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</si>
  <si>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</si>
  <si>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</si>
  <si>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</si>
  <si>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</si>
  <si>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</si>
  <si>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</si>
  <si>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</si>
  <si>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</si>
  <si>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</si>
  <si>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</si>
  <si>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</si>
  <si>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</si>
  <si>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</si>
  <si>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</si>
  <si>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</si>
  <si>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</si>
  <si>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</si>
  <si>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</si>
  <si>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</si>
  <si>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</si>
  <si>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</si>
  <si>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</si>
  <si>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</si>
  <si>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</si>
  <si>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</si>
  <si>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</si>
  <si>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</si>
  <si>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</si>
  <si>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</si>
  <si>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</si>
  <si>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</si>
  <si>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</si>
  <si>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</si>
  <si>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</si>
  <si>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</si>
  <si>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</si>
  <si>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</si>
  <si>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</si>
  <si>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</si>
  <si>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</si>
  <si>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</si>
  <si>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</si>
  <si>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</si>
  <si>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</si>
  <si>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</si>
  <si>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</si>
  <si>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</si>
  <si>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</si>
  <si>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</si>
  <si>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</si>
  <si>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</si>
  <si>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</si>
  <si>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</si>
  <si>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</si>
  <si>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</si>
  <si>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</si>
  <si>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</si>
  <si>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</si>
  <si>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</si>
  <si>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</si>
  <si>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</si>
  <si>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</si>
  <si>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</si>
  <si>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</si>
  <si>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</si>
  <si>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</si>
  <si>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</si>
  <si>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</si>
  <si>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</si>
  <si>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</si>
  <si>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</si>
  <si>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</si>
  <si>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</si>
  <si>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</si>
  <si>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</si>
  <si>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</si>
  <si>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</si>
  <si>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</si>
  <si>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</si>
  <si>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</si>
  <si>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</si>
  <si>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</si>
  <si>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</si>
  <si>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</si>
  <si>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</si>
  <si>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</si>
  <si>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</si>
  <si>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</si>
  <si>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</si>
  <si>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</si>
  <si>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</si>
  <si>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</si>
  <si>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</si>
  <si>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</si>
  <si>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</si>
  <si>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</si>
  <si>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</si>
  <si>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</si>
  <si>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</si>
  <si>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</si>
  <si>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</si>
  <si>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</si>
  <si>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</si>
  <si>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</si>
  <si>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</si>
  <si>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</si>
  <si>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</si>
  <si>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</si>
  <si>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</si>
  <si>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</si>
  <si>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</si>
  <si>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</si>
  <si>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</si>
  <si>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</si>
  <si>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</si>
  <si>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</si>
  <si>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</si>
  <si>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</si>
  <si>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</si>
  <si>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</si>
  <si>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</si>
  <si>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</si>
  <si>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</si>
  <si>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</si>
  <si>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</si>
  <si>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</si>
  <si>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</si>
  <si>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</si>
  <si>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</si>
  <si>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</si>
  <si>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</si>
  <si>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</si>
  <si>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</si>
  <si>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</si>
  <si>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</si>
  <si>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</si>
  <si>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</si>
  <si>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</si>
  <si>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</si>
  <si>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</si>
  <si>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</si>
  <si>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</si>
  <si>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</si>
  <si>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</si>
  <si>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</si>
  <si>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</si>
  <si>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</si>
  <si>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</si>
  <si>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</si>
  <si>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</si>
  <si>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</si>
  <si>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</si>
  <si>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</si>
  <si>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</si>
  <si>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</si>
  <si>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</si>
  <si>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</si>
  <si>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</si>
  <si>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</si>
  <si>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</si>
  <si>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</si>
  <si>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</si>
  <si>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</si>
  <si>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</si>
  <si>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</si>
  <si>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</si>
  <si>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</si>
  <si>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</si>
  <si>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</si>
  <si>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</si>
  <si>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</si>
  <si>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</si>
  <si>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</si>
  <si>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</si>
  <si>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</si>
  <si>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</si>
  <si>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</si>
  <si>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</si>
  <si>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</si>
  <si>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</si>
  <si>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</si>
  <si>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</si>
  <si>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</si>
  <si>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</si>
  <si>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</si>
  <si>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</si>
  <si>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</si>
  <si>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</si>
  <si>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</si>
  <si>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</si>
  <si>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</si>
  <si>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</si>
  <si>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</si>
  <si>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</si>
  <si>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</si>
  <si>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</si>
  <si>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</si>
  <si>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</si>
  <si>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</si>
  <si>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</si>
  <si>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</si>
  <si>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</si>
  <si>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</si>
  <si>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</si>
  <si>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</si>
  <si>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</si>
  <si>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</si>
  <si>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</si>
  <si>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</si>
  <si>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</si>
  <si>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</si>
  <si>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</si>
  <si>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</si>
  <si>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</si>
  <si>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</si>
  <si>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</si>
  <si>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</si>
  <si>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</si>
  <si>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</si>
  <si>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</si>
  <si>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</si>
  <si>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</si>
  <si>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</si>
  <si>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</si>
  <si>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</si>
  <si>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</si>
  <si>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</si>
  <si>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</si>
  <si>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</si>
  <si>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</si>
  <si>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</si>
  <si>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</si>
  <si>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</si>
  <si>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</si>
  <si>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</si>
  <si>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</si>
  <si>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</si>
  <si>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</si>
  <si>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</si>
  <si>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</si>
  <si>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</si>
  <si>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</si>
  <si>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</si>
  <si>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</si>
  <si>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</si>
  <si>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</si>
  <si>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</si>
  <si>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</si>
  <si>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</si>
  <si>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</si>
  <si>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</si>
  <si>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</si>
  <si>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</si>
  <si>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</si>
  <si>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</si>
  <si>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</si>
  <si>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</si>
  <si>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</si>
  <si>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</si>
  <si>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</si>
  <si>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</si>
  <si>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</si>
  <si>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</si>
  <si>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</si>
  <si>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</si>
  <si>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</si>
  <si>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</si>
  <si>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</si>
  <si>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</si>
  <si>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</si>
  <si>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</si>
  <si>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</si>
  <si>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</si>
  <si>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</si>
  <si>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</si>
  <si>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</si>
  <si>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</si>
  <si>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</si>
  <si>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</si>
  <si>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</si>
  <si>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</si>
  <si>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</si>
  <si>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</si>
  <si>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</si>
  <si>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</si>
  <si>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</si>
  <si>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</si>
  <si>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</si>
  <si>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</si>
  <si>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</si>
  <si>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</si>
  <si>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</si>
  <si>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</si>
  <si>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</si>
  <si>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</si>
  <si>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</si>
  <si>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</si>
  <si>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</si>
  <si>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</si>
  <si>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</si>
  <si>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</si>
  <si>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</si>
  <si>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</si>
  <si>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</si>
  <si>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</si>
  <si>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</si>
  <si>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</si>
  <si>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</si>
  <si>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</si>
  <si>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</si>
  <si>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</si>
  <si>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</si>
  <si>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</si>
  <si>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</si>
  <si>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</si>
  <si>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</si>
  <si>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</si>
  <si>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</si>
  <si>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</si>
  <si>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</si>
  <si>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</si>
  <si>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</si>
  <si>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</si>
  <si>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</si>
  <si>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</si>
  <si>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</si>
  <si>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</si>
  <si>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</si>
  <si>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</si>
  <si>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</si>
  <si>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</si>
  <si>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</si>
  <si>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</si>
  <si>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</si>
  <si>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</si>
  <si>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</si>
  <si>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</si>
  <si>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</si>
  <si>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</si>
  <si>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</si>
  <si>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</si>
  <si>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</si>
  <si>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</si>
  <si>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</si>
  <si>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</si>
  <si>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</si>
  <si>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</si>
  <si>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</si>
  <si>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</si>
  <si>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</si>
  <si>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</si>
  <si>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</si>
  <si>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</si>
  <si>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</si>
  <si>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</si>
  <si>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</si>
  <si>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</si>
  <si>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</si>
  <si>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</si>
  <si>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</si>
  <si>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</si>
  <si>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</si>
  <si>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</si>
  <si>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</si>
  <si>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</si>
  <si>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</si>
  <si>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</si>
  <si>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</si>
  <si>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</si>
  <si>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</si>
  <si>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</si>
  <si>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</si>
  <si>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</si>
  <si>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</si>
  <si>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</si>
  <si>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</si>
  <si>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</si>
  <si>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</si>
  <si>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</si>
  <si>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</si>
  <si>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</si>
  <si>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</si>
  <si>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</si>
  <si>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</si>
  <si>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</si>
  <si>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</si>
  <si>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</si>
  <si>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</si>
  <si>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</si>
  <si>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</si>
  <si>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</si>
  <si>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</si>
  <si>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</si>
  <si>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</si>
  <si>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</si>
  <si>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</si>
  <si>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</si>
  <si>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</si>
  <si>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</si>
  <si>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</si>
  <si>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</si>
  <si>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</si>
  <si>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</si>
  <si>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</si>
  <si>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</si>
  <si>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</si>
  <si>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</si>
  <si>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</si>
  <si>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</si>
  <si>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</si>
  <si>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</si>
  <si>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</si>
  <si>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</si>
  <si>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</si>
  <si>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</si>
  <si>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</si>
  <si>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</si>
  <si>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</si>
  <si>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</si>
  <si>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</si>
  <si>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</si>
  <si>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</si>
  <si>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</si>
  <si>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</si>
  <si>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</si>
  <si>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</si>
  <si>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</si>
  <si>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</si>
  <si>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</si>
  <si>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</si>
  <si>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</si>
  <si>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</si>
  <si>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</si>
  <si>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</si>
  <si>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</si>
  <si>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</si>
  <si>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</si>
  <si>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</si>
  <si>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</si>
  <si>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</si>
  <si>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</si>
  <si>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</si>
  <si>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</si>
  <si>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</si>
  <si>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</si>
  <si>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</si>
  <si>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</si>
  <si>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</si>
  <si>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</si>
  <si>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</si>
  <si>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</si>
  <si>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</si>
  <si>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</si>
  <si>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</si>
  <si>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</si>
  <si>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</si>
  <si>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</si>
  <si>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</si>
  <si>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</si>
  <si>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</si>
  <si>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</si>
  <si>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</si>
  <si>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</si>
  <si>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</si>
  <si>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</si>
  <si>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</si>
  <si>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</si>
  <si>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</si>
  <si>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</si>
  <si>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</si>
  <si>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</si>
  <si>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</si>
  <si>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</si>
  <si>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</si>
  <si>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</si>
  <si>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</si>
  <si>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</si>
  <si>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</si>
  <si>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</si>
  <si>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</si>
  <si>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</si>
  <si>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</si>
  <si>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</si>
  <si>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</si>
  <si>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</si>
  <si>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</si>
  <si>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</si>
  <si>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</si>
  <si>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</si>
  <si>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</si>
  <si>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</si>
  <si>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</si>
  <si>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</si>
  <si>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</si>
  <si>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</si>
  <si>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</si>
  <si>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</si>
  <si>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</si>
  <si>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</si>
  <si>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</si>
  <si>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</si>
  <si>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</si>
  <si>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</si>
  <si>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</si>
  <si>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</si>
  <si>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</si>
  <si>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</si>
  <si>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</si>
  <si>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</si>
  <si>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</si>
  <si>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</si>
  <si>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</si>
  <si>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</si>
  <si>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</si>
  <si>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</si>
  <si>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</si>
  <si>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</si>
  <si>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</si>
  <si>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</si>
  <si>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</si>
  <si>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</si>
  <si>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</si>
  <si>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</si>
  <si>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</si>
  <si>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</si>
  <si>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</si>
  <si>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</si>
  <si>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</si>
  <si>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</si>
  <si>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</si>
  <si>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</si>
  <si>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</si>
  <si>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</si>
  <si>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</si>
  <si>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</si>
  <si>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</si>
  <si>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</si>
  <si>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</si>
  <si>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</si>
  <si>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</si>
  <si>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</si>
  <si>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</si>
  <si>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</si>
  <si>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</si>
  <si>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</si>
  <si>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</si>
  <si>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</si>
  <si>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</si>
  <si>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</si>
  <si>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</si>
  <si>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</si>
  <si>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</si>
  <si>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</si>
  <si>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</si>
  <si>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</si>
  <si>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</si>
  <si>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</si>
  <si>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</si>
  <si>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</si>
  <si>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</si>
  <si>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</si>
  <si>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</si>
  <si>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</si>
  <si>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</si>
  <si>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</si>
  <si>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</si>
  <si>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</si>
  <si>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</si>
  <si>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</si>
  <si>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</si>
  <si>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</si>
  <si>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</si>
  <si>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</si>
  <si>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</si>
  <si>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</si>
  <si>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</si>
  <si>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</si>
  <si>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</si>
  <si>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</si>
  <si>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</si>
  <si>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</si>
  <si>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</si>
  <si>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</si>
  <si>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</si>
  <si>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</si>
  <si>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</si>
  <si>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</si>
  <si>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</si>
  <si>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</si>
  <si>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</si>
  <si>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</si>
  <si>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</si>
  <si>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</si>
  <si>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</si>
  <si>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</si>
  <si>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</si>
  <si>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</si>
  <si>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</si>
  <si>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</si>
  <si>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</si>
  <si>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</si>
  <si>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</si>
  <si>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</si>
  <si>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</si>
  <si>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</si>
  <si>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</si>
  <si>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</si>
  <si>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</si>
  <si>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</si>
  <si>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</si>
  <si>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</si>
  <si>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</si>
  <si>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</si>
  <si>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</si>
  <si>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</si>
  <si>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</si>
  <si>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</si>
  <si>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</si>
  <si>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</si>
  <si>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</si>
  <si>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</si>
  <si>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</si>
  <si>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</si>
  <si>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</si>
  <si>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</si>
  <si>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</si>
  <si>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</si>
  <si>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</si>
  <si>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</si>
  <si>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</si>
  <si>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</si>
  <si>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</si>
  <si>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</si>
  <si>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</si>
  <si>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</si>
  <si>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</si>
  <si>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</si>
  <si>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</si>
  <si>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</si>
  <si>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</si>
  <si>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</si>
  <si>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</si>
  <si>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</si>
  <si>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</si>
  <si>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</si>
  <si>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</si>
  <si>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</si>
  <si>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</si>
  <si>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</si>
  <si>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</si>
  <si>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</si>
  <si>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</si>
  <si>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</si>
  <si>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</si>
  <si>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</si>
  <si>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</si>
  <si>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</si>
  <si>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</si>
  <si>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</si>
  <si>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</si>
  <si>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</si>
  <si>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</si>
  <si>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</si>
  <si>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</si>
  <si>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</si>
  <si>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</si>
  <si>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</si>
  <si>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</si>
  <si>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</si>
  <si>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</si>
  <si>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</si>
  <si>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</si>
  <si>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</si>
  <si>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</si>
  <si>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</si>
  <si>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</si>
  <si>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</si>
  <si>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</si>
  <si>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</si>
  <si>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</si>
  <si>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</si>
  <si>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</si>
  <si>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</si>
  <si>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</si>
  <si>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</si>
  <si>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</si>
  <si>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</si>
  <si>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</si>
  <si>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</si>
  <si>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</si>
  <si>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</si>
  <si>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</si>
  <si>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</si>
  <si>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</si>
  <si>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</si>
  <si>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</si>
  <si>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</si>
  <si>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</si>
  <si>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</si>
  <si>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</si>
  <si>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</si>
  <si>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</si>
  <si>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</si>
  <si>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</si>
  <si>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</si>
  <si>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</si>
  <si>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</si>
  <si>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</si>
  <si>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</si>
  <si>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</si>
  <si>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</si>
  <si>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</si>
  <si>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</si>
  <si>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</si>
  <si>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</si>
  <si>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</si>
  <si>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</si>
  <si>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</si>
  <si>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</si>
  <si>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</si>
  <si>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</si>
  <si>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</si>
  <si>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</si>
  <si>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</si>
  <si>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</si>
  <si>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</si>
  <si>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</si>
  <si>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</si>
  <si>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</si>
  <si>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</si>
  <si>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</si>
  <si>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</si>
  <si>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</si>
  <si>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</si>
  <si>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</si>
  <si>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</si>
  <si>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</si>
  <si>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</si>
  <si>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</si>
  <si>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</si>
  <si>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</si>
  <si>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</si>
  <si>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</si>
  <si>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</si>
  <si>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</si>
  <si>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</si>
  <si>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</si>
  <si>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</si>
  <si>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</si>
  <si>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</si>
  <si>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</si>
  <si>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</si>
  <si>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</si>
  <si>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</si>
  <si>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</si>
  <si>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</si>
  <si>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</si>
  <si>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</si>
  <si>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</si>
  <si>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</si>
  <si>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</si>
  <si>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</si>
  <si>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</si>
  <si>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</si>
  <si>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</si>
  <si>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</si>
  <si>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</si>
  <si>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</si>
  <si>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</si>
  <si>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</si>
  <si>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</si>
  <si>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</si>
  <si>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</si>
  <si>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</si>
  <si>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</si>
  <si>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</si>
  <si>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</si>
  <si>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</si>
  <si>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</si>
  <si>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</si>
  <si>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</si>
  <si>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</si>
  <si>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</si>
  <si>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</si>
  <si>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</si>
  <si>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</si>
  <si>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</si>
  <si>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</si>
  <si>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</si>
  <si>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</si>
  <si>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</si>
  <si>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</si>
  <si>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</si>
  <si>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</si>
  <si>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</si>
  <si>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</si>
  <si>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</si>
  <si>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</si>
  <si>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</si>
  <si>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</si>
  <si>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</si>
  <si>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</si>
  <si>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</si>
  <si>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</si>
  <si>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</si>
  <si>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</si>
  <si>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</si>
  <si>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</si>
  <si>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</si>
  <si>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</si>
  <si>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</si>
  <si>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</si>
  <si>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</si>
  <si>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</si>
  <si>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</si>
  <si>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</si>
  <si>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</si>
  <si>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</si>
  <si>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</si>
  <si>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</si>
  <si>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</si>
  <si>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</si>
  <si>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</si>
  <si>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</si>
  <si>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</si>
  <si>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</si>
  <si>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</si>
  <si>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</si>
  <si>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</si>
  <si>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</si>
  <si>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</si>
  <si>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</si>
  <si>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</si>
  <si>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</si>
  <si>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</si>
  <si>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</si>
  <si>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</si>
  <si>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</si>
  <si>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</si>
  <si>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</si>
  <si>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</si>
  <si>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</si>
  <si>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</si>
  <si>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</si>
  <si>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</si>
  <si>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</si>
  <si>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</si>
  <si>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</si>
  <si>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</si>
  <si>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</si>
  <si>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</si>
  <si>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</si>
  <si>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</si>
  <si>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</si>
  <si>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</si>
  <si>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</si>
  <si>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</si>
  <si>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</si>
  <si>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</si>
  <si>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</si>
  <si>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</si>
  <si>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</si>
  <si>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</si>
  <si>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</si>
  <si>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</si>
  <si>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</si>
  <si>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</si>
  <si>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</si>
  <si>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</si>
  <si>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</si>
  <si>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</si>
  <si>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</si>
  <si>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</si>
  <si>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</si>
  <si>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</si>
  <si>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</si>
  <si>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</si>
  <si>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</si>
  <si>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</si>
  <si>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</si>
  <si>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</si>
  <si>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</si>
  <si>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</si>
  <si>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</si>
  <si>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</si>
  <si>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</si>
  <si>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</si>
  <si>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</si>
  <si>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</si>
  <si>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</si>
  <si>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</si>
  <si>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</si>
  <si>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</si>
  <si>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</si>
  <si>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</si>
  <si>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</si>
  <si>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</si>
  <si>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</si>
  <si>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</si>
  <si>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</si>
  <si>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</si>
  <si>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</si>
  <si>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</si>
  <si>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</si>
  <si>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</si>
  <si>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</si>
  <si>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</si>
  <si>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</si>
  <si>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</si>
  <si>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</si>
  <si>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</si>
  <si>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</si>
  <si>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</si>
  <si>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</si>
  <si>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</si>
  <si>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</si>
  <si>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</si>
  <si>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</si>
  <si>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</si>
  <si>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</si>
  <si>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</si>
  <si>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</si>
  <si>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</si>
  <si>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</si>
  <si>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</si>
  <si>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</si>
  <si>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</si>
  <si>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</si>
  <si>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</si>
  <si>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</si>
  <si>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</si>
  <si>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</si>
  <si>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</si>
  <si>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</si>
  <si>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</si>
  <si>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</si>
  <si>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</si>
  <si>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</si>
  <si>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</si>
  <si>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</si>
  <si>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</si>
  <si>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</si>
  <si>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</si>
  <si>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</si>
  <si>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</si>
  <si>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</si>
  <si>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</si>
  <si>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</si>
  <si>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</si>
  <si>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</si>
  <si>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</si>
  <si>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</si>
  <si>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</si>
  <si>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</si>
  <si>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</si>
  <si>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</si>
  <si>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</si>
  <si>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</si>
  <si>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</si>
  <si>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</si>
  <si>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</si>
  <si>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</si>
  <si>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</si>
  <si>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</si>
  <si>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</si>
  <si>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</si>
  <si>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</si>
  <si>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</si>
  <si>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</si>
  <si>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</si>
  <si>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</si>
  <si>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</si>
  <si>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</si>
  <si>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</si>
  <si>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</si>
  <si>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</si>
  <si>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</si>
  <si>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</si>
  <si>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</si>
  <si>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</si>
  <si>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</si>
  <si>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</si>
  <si>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</si>
  <si>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</si>
  <si>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</si>
  <si>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</si>
  <si>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</si>
  <si>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</si>
  <si>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</si>
  <si>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</si>
  <si>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</si>
  <si>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</si>
  <si>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</si>
  <si>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</si>
  <si>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</si>
  <si>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</si>
  <si>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</si>
  <si>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</si>
  <si>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</si>
  <si>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</si>
  <si>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</si>
  <si>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</si>
  <si>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</si>
  <si>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</si>
  <si>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</si>
  <si>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</si>
  <si>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</si>
  <si>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</si>
  <si>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</si>
  <si>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</si>
  <si>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</si>
  <si>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</si>
  <si>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</si>
  <si>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</si>
  <si>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</si>
  <si>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</si>
  <si>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</si>
  <si>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</si>
  <si>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</si>
  <si>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</si>
  <si>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</si>
  <si>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</si>
  <si>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</si>
  <si>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</si>
  <si>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</si>
  <si>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</si>
  <si>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</si>
  <si>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</si>
  <si>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</si>
  <si>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</si>
  <si>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</si>
  <si>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</si>
  <si>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</si>
  <si>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</si>
  <si>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</si>
  <si>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</si>
  <si>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</si>
  <si>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</si>
  <si>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</si>
  <si>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</si>
  <si>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</si>
  <si>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</si>
  <si>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</si>
  <si>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</si>
  <si>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</si>
  <si>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</si>
  <si>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</si>
  <si>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</si>
  <si>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</si>
  <si>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</si>
  <si>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</si>
  <si>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</si>
  <si>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</si>
  <si>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</si>
  <si>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</si>
  <si>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</si>
  <si>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</si>
  <si>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</si>
  <si>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</si>
  <si>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</si>
  <si>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</si>
  <si>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</si>
  <si>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</si>
  <si>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</si>
  <si>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</si>
  <si>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</si>
  <si>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</si>
  <si>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</si>
  <si>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</si>
  <si>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</si>
  <si>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</si>
  <si>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</si>
  <si>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</si>
  <si>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</si>
  <si>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</si>
  <si>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</si>
  <si>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</si>
  <si>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</si>
  <si>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</si>
  <si>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</si>
  <si>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</si>
  <si>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</si>
  <si>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</si>
  <si>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</si>
  <si>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</si>
  <si>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</si>
  <si>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</si>
  <si>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</si>
  <si>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</si>
  <si>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</si>
  <si>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</si>
  <si>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</si>
  <si>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</si>
  <si>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</si>
  <si>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</si>
  <si>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</si>
  <si>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</si>
  <si>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</si>
  <si>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</si>
  <si>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</si>
  <si>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</si>
  <si>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</si>
  <si>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</si>
  <si>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</si>
  <si>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</si>
  <si>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</si>
  <si>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</si>
  <si>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</si>
  <si>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</si>
  <si>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</si>
  <si>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</si>
  <si>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</si>
  <si>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</si>
  <si>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</si>
  <si>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</si>
  <si>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</si>
  <si>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</si>
  <si>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</si>
  <si>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</si>
  <si>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</si>
  <si>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</si>
  <si>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</si>
  <si>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</si>
  <si>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</si>
  <si>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</si>
  <si>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</si>
  <si>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</si>
  <si>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</si>
  <si>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</si>
  <si>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</si>
  <si>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</si>
  <si>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</si>
  <si>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</si>
  <si>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</si>
  <si>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</si>
  <si>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</si>
  <si>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</si>
  <si>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</si>
  <si>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</si>
  <si>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</si>
  <si>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</si>
  <si>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</si>
  <si>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</si>
  <si>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</si>
  <si>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</si>
  <si>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</si>
  <si>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</si>
  <si>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</si>
  <si>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</si>
  <si>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</si>
  <si>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</si>
  <si>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</si>
  <si>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</si>
  <si>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</si>
  <si>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</si>
  <si>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</si>
  <si>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</si>
  <si>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</si>
  <si>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</si>
  <si>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</si>
  <si>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</si>
  <si>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</si>
  <si>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</si>
  <si>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</si>
  <si>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</si>
  <si>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</si>
  <si>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</si>
  <si>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</si>
  <si>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</si>
  <si>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</si>
  <si>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</si>
  <si>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</si>
  <si>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</si>
  <si>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</si>
  <si>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</si>
  <si>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</si>
  <si>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</si>
  <si>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</si>
  <si>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</si>
  <si>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</si>
  <si>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</si>
  <si>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</si>
  <si>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</si>
  <si>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</si>
  <si>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</si>
  <si>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</si>
  <si>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</si>
  <si>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</si>
  <si>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</si>
  <si>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</si>
  <si>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</si>
  <si>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</si>
  <si>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</si>
  <si>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</si>
  <si>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</si>
  <si>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</si>
  <si>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</si>
  <si>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</si>
  <si>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</si>
  <si>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</si>
  <si>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</si>
  <si>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</si>
  <si>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</si>
  <si>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</si>
  <si>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</si>
  <si>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</si>
  <si>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</si>
  <si>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</si>
  <si>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</si>
  <si>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</si>
  <si>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</si>
  <si>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</si>
  <si>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</si>
  <si>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</si>
  <si>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</si>
  <si>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</si>
  <si>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</si>
  <si>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</si>
  <si>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</si>
  <si>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</si>
  <si>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</si>
  <si>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</si>
  <si>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</si>
  <si>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</si>
  <si>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</si>
  <si>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</si>
  <si>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</si>
  <si>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</si>
  <si>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</si>
  <si>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</si>
  <si>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</si>
  <si>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</si>
  <si>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</si>
  <si>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</si>
  <si>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</si>
  <si>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</si>
  <si>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</si>
  <si>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</si>
  <si>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</si>
  <si>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</si>
  <si>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</si>
  <si>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</si>
  <si>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</si>
  <si>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</si>
  <si>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</si>
  <si>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</si>
  <si>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</si>
  <si>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</si>
  <si>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</si>
  <si>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</si>
  <si>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</si>
  <si>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</si>
  <si>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</si>
  <si>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</si>
  <si>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</si>
  <si>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</si>
  <si>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</si>
  <si>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</si>
  <si>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</si>
  <si>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</si>
  <si>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</si>
  <si>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</si>
  <si>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</si>
  <si>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</si>
  <si>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</si>
  <si>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</si>
  <si>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</si>
  <si>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</si>
  <si>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</si>
  <si>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</si>
  <si>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</si>
  <si>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</si>
  <si>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</si>
  <si>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</si>
  <si>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</si>
  <si>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</si>
  <si>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</si>
  <si>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</si>
  <si>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</si>
  <si>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</si>
  <si>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</si>
  <si>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</si>
  <si>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</si>
  <si>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</si>
  <si>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</si>
  <si>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</si>
  <si>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</si>
  <si>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</si>
  <si>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</si>
  <si>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</si>
  <si>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</si>
  <si>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</si>
  <si>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</si>
  <si>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</si>
  <si>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</si>
  <si>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</si>
  <si>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</si>
  <si>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</si>
  <si>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</si>
  <si>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</si>
  <si>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</si>
  <si>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</si>
  <si>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</si>
  <si>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</si>
  <si>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</si>
  <si>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</si>
  <si>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</si>
  <si>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</si>
  <si>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</si>
  <si>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</si>
  <si>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</si>
  <si>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</si>
  <si>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</si>
  <si>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</si>
  <si>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</si>
  <si>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</si>
  <si>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</si>
  <si>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</si>
  <si>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</si>
  <si>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</si>
  <si>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</si>
  <si>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</si>
  <si>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</si>
  <si>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</si>
  <si>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</si>
  <si>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</si>
  <si>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</si>
  <si>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</si>
  <si>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</si>
  <si>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</si>
  <si>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</si>
  <si>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</si>
  <si>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</si>
  <si>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</si>
  <si>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</si>
  <si>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</si>
  <si>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</si>
  <si>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</si>
  <si>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</si>
  <si>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</si>
  <si>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</si>
  <si>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</si>
  <si>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</si>
  <si>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</si>
  <si>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</si>
  <si>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</si>
  <si>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</si>
  <si>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</si>
  <si>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</si>
  <si>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</si>
  <si>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</si>
  <si>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</si>
  <si>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</si>
  <si>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</si>
  <si>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</si>
  <si>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</si>
  <si>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</si>
  <si>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</si>
  <si>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</si>
  <si>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</si>
  <si>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</si>
  <si>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</si>
  <si>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</si>
  <si>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</si>
  <si>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</si>
  <si>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</si>
  <si>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</si>
  <si>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</si>
  <si>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</si>
  <si>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</si>
  <si>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</si>
  <si>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</si>
  <si>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</si>
  <si>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</si>
  <si>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</si>
  <si>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</si>
  <si>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</si>
  <si>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</si>
  <si>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</si>
  <si>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</si>
  <si>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</si>
  <si>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</si>
  <si>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</si>
  <si>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</si>
  <si>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</si>
  <si>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</si>
  <si>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</si>
  <si>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</si>
  <si>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</si>
  <si>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</si>
  <si>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</si>
  <si>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</si>
  <si>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</si>
  <si>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</si>
  <si>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</si>
  <si>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</si>
  <si>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</si>
  <si>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</si>
  <si>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</si>
  <si>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</si>
  <si>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</si>
  <si>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</si>
  <si>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</si>
  <si>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</si>
  <si>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</si>
  <si>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</si>
  <si>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</si>
  <si>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</si>
  <si>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</si>
  <si>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</si>
  <si>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</si>
  <si>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</si>
  <si>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</si>
  <si>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</si>
  <si>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</si>
  <si>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</si>
  <si>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</si>
  <si>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</si>
  <si>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</si>
  <si>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</si>
  <si>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</si>
  <si>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</si>
  <si>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</si>
  <si>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</si>
  <si>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</si>
  <si>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</si>
  <si>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</si>
  <si>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</si>
  <si>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</si>
  <si>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</si>
  <si>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</si>
  <si>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</si>
  <si>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</si>
  <si>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</si>
  <si>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</si>
  <si>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</si>
  <si>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</si>
  <si>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</si>
  <si>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</si>
  <si>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</si>
  <si>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</si>
  <si>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</si>
  <si>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</si>
  <si>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</si>
  <si>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</si>
  <si>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</si>
  <si>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</si>
  <si>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</si>
  <si>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</si>
  <si>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</si>
  <si>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</si>
  <si>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</si>
  <si>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</si>
  <si>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</si>
  <si>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</si>
  <si>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</si>
  <si>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</si>
  <si>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</si>
  <si>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</si>
  <si>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</si>
  <si>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</si>
  <si>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</si>
  <si>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</si>
  <si>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</si>
  <si>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</si>
  <si>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</si>
  <si>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</si>
  <si>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</si>
  <si>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</si>
  <si>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</si>
  <si>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</si>
  <si>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</si>
  <si>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</si>
  <si>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</si>
  <si>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</si>
  <si>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</si>
  <si>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</si>
  <si>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</si>
  <si>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</si>
  <si>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</si>
  <si>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</si>
  <si>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</si>
  <si>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</si>
  <si>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</si>
  <si>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</si>
  <si>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</si>
  <si>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</si>
  <si>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</si>
  <si>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</si>
  <si>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</si>
  <si>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</si>
  <si>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</si>
  <si>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</si>
  <si>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</si>
  <si>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</si>
  <si>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</si>
  <si>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</si>
  <si>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</si>
  <si>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</si>
  <si>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</si>
  <si>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</si>
  <si>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</si>
  <si>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</si>
  <si>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</si>
  <si>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</si>
  <si>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</si>
  <si>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</si>
  <si>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</si>
  <si>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</si>
  <si>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</si>
  <si>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</si>
  <si>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</si>
  <si>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</si>
  <si>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</si>
  <si>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</si>
  <si>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</si>
  <si>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</si>
  <si>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</si>
  <si>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</si>
  <si>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</si>
  <si>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</si>
  <si>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</si>
  <si>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</si>
  <si>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</si>
  <si>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</si>
  <si>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</si>
  <si>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</si>
  <si>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</si>
  <si>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</si>
  <si>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</si>
  <si>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</si>
  <si>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</si>
  <si>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</si>
  <si>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</si>
  <si>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</si>
  <si>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</si>
  <si>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</si>
  <si>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</si>
  <si>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</si>
  <si>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</si>
  <si>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</si>
  <si>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</si>
  <si>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</si>
  <si>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</si>
  <si>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</si>
  <si>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</si>
  <si>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</si>
  <si>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</si>
  <si>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</si>
  <si>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</si>
  <si>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</si>
  <si>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</si>
  <si>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</si>
  <si>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</si>
  <si>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</si>
  <si>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</si>
  <si>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</si>
  <si>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</si>
  <si>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</si>
  <si>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</si>
  <si>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</si>
  <si>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</si>
  <si>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</si>
  <si>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</si>
  <si>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</si>
  <si>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</si>
  <si>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</si>
  <si>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</si>
  <si>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</si>
  <si>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</si>
  <si>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</si>
  <si>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</si>
  <si>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</si>
  <si>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</si>
  <si>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</si>
  <si>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</si>
  <si>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</si>
  <si>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</si>
  <si>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</si>
  <si>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</si>
  <si>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</si>
  <si>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</si>
  <si>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</si>
  <si>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</si>
  <si>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</si>
  <si>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</si>
  <si>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</si>
  <si>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</si>
  <si>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</si>
  <si>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</si>
  <si>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</si>
  <si>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</si>
  <si>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</si>
  <si>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</si>
  <si>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</si>
  <si>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</si>
  <si>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</si>
  <si>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</si>
  <si>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</si>
  <si>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</si>
  <si>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</si>
  <si>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</si>
  <si>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</si>
  <si>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</si>
  <si>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</si>
  <si>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</si>
  <si>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</si>
  <si>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</si>
  <si>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</si>
  <si>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</si>
  <si>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</si>
  <si>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</si>
  <si>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</si>
  <si>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</si>
  <si>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</si>
  <si>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</si>
  <si>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</si>
  <si>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</si>
  <si>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</si>
  <si>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</si>
  <si>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</si>
  <si>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</si>
  <si>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</si>
  <si>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</si>
  <si>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</si>
  <si>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</si>
  <si>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</si>
  <si>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</si>
  <si>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</si>
  <si>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</si>
  <si>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</si>
  <si>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</si>
  <si>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</si>
  <si>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</si>
  <si>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</si>
  <si>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</si>
  <si>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</si>
  <si>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</si>
  <si>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</si>
  <si>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</si>
  <si>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</si>
  <si>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</si>
  <si>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</si>
  <si>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</si>
  <si>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</si>
  <si>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</si>
  <si>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</si>
  <si>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</si>
  <si>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</si>
  <si>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</si>
  <si>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</si>
  <si>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</si>
  <si>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</si>
  <si>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</si>
  <si>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</si>
  <si>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</si>
  <si>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</si>
  <si>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</si>
  <si>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</si>
  <si>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</si>
  <si>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</si>
  <si>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</si>
  <si>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</si>
  <si>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</si>
  <si>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</si>
  <si>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</si>
  <si>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</si>
  <si>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</si>
  <si>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</si>
  <si>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</si>
  <si>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</si>
  <si>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</si>
  <si>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</si>
  <si>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</si>
  <si>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</si>
  <si>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</si>
  <si>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</si>
  <si>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</si>
  <si>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</si>
  <si>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</si>
  <si>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</si>
  <si>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</si>
  <si>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</si>
  <si>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</si>
  <si>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</si>
  <si>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</si>
  <si>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</si>
  <si>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</si>
  <si>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</si>
  <si>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</si>
  <si>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</si>
  <si>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</si>
  <si>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</si>
  <si>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</si>
  <si>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</si>
  <si>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</si>
  <si>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</si>
  <si>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</si>
  <si>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</si>
  <si>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</si>
  <si>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</si>
  <si>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</si>
  <si>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</si>
  <si>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</si>
  <si>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</si>
  <si>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</si>
  <si>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</si>
  <si>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</si>
  <si>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</si>
  <si>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</si>
  <si>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</si>
  <si>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</si>
  <si>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</si>
  <si>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</si>
  <si>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</si>
  <si>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</si>
  <si>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</si>
  <si>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</si>
  <si>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</si>
  <si>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</si>
  <si>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</si>
  <si>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</si>
  <si>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</si>
  <si>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</si>
  <si>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</si>
  <si>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</si>
  <si>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</si>
  <si>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</si>
  <si>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</si>
  <si>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</si>
  <si>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</si>
  <si>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</si>
  <si>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</si>
  <si>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</si>
  <si>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</si>
  <si>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</si>
  <si>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</si>
  <si>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</si>
  <si>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</si>
  <si>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</si>
  <si>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</si>
  <si>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</si>
  <si>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</si>
  <si>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</si>
  <si>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</si>
  <si>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</si>
  <si>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</si>
  <si>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</si>
  <si>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</si>
  <si>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</si>
  <si>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</si>
  <si>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</si>
  <si>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</si>
  <si>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</si>
  <si>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</si>
  <si>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</si>
  <si>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</si>
  <si>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</si>
  <si>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</si>
  <si>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</si>
  <si>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</si>
  <si>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</si>
  <si>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</si>
  <si>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</si>
  <si>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</si>
  <si>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</si>
  <si>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</si>
  <si>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</si>
  <si>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</si>
  <si>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</si>
  <si>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</si>
  <si>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</si>
  <si>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</si>
  <si>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</si>
  <si>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</si>
  <si>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</si>
  <si>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</si>
  <si>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</si>
  <si>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</si>
  <si>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</si>
  <si>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</si>
  <si>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</si>
  <si>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</si>
  <si>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</si>
  <si>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</si>
  <si>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</si>
  <si>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</si>
  <si>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</si>
  <si>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</si>
  <si>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</si>
  <si>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</si>
  <si>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</si>
  <si>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</si>
  <si>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</si>
  <si>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</si>
  <si>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</si>
  <si>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</si>
  <si>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</si>
  <si>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</si>
  <si>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</si>
  <si>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</si>
  <si>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</si>
  <si>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</si>
  <si>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</si>
  <si>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</si>
  <si>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</si>
  <si>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</si>
  <si>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</si>
  <si>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</si>
  <si>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</si>
  <si>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</si>
  <si>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</si>
  <si>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</si>
  <si>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</si>
  <si>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</si>
  <si>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</si>
  <si>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</si>
  <si>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</si>
  <si>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</si>
  <si>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</si>
  <si>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</si>
  <si>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</si>
  <si>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</si>
  <si>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</si>
  <si>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</si>
  <si>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</si>
  <si>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</si>
  <si>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</si>
  <si>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</si>
  <si>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</si>
  <si>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</si>
  <si>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</si>
  <si>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</si>
  <si>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</si>
  <si>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</si>
  <si>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</si>
  <si>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</si>
  <si>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</si>
  <si>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</si>
  <si>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</si>
  <si>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</si>
  <si>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</si>
  <si>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</si>
  <si>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</si>
  <si>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</si>
  <si>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</si>
  <si>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</si>
  <si>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</si>
  <si>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</si>
  <si>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</si>
  <si>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</si>
  <si>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</si>
  <si>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</si>
  <si>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</si>
  <si>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</si>
  <si>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</si>
  <si>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</si>
  <si>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</si>
  <si>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</si>
  <si>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</si>
  <si>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</si>
  <si>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</si>
  <si>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</si>
  <si>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</si>
  <si>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</si>
  <si>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</si>
  <si>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</si>
  <si>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</si>
  <si>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</si>
  <si>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</si>
  <si>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</si>
  <si>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</si>
  <si>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</si>
  <si>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</si>
  <si>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</si>
  <si>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</si>
  <si>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</si>
  <si>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</si>
  <si>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</si>
  <si>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</si>
  <si>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</si>
  <si>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</si>
  <si>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</si>
  <si>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</si>
  <si>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</si>
  <si>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</si>
  <si>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</si>
  <si>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</si>
  <si>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</si>
  <si>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</si>
  <si>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</si>
  <si>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</si>
  <si>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</si>
  <si>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</si>
  <si>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</si>
  <si>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</si>
  <si>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</si>
  <si>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</si>
  <si>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</si>
  <si>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</si>
  <si>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</si>
  <si>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</si>
  <si>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</si>
  <si>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</si>
  <si>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</si>
  <si>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</si>
  <si>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</si>
  <si>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</si>
  <si>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</si>
  <si>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</si>
  <si>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</si>
  <si>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</si>
  <si>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</si>
  <si>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</si>
  <si>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</si>
  <si>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</si>
  <si>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</si>
  <si>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</si>
  <si>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</si>
  <si>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</si>
  <si>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</si>
  <si>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</si>
  <si>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</si>
  <si>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</si>
  <si>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</si>
  <si>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</si>
  <si>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</si>
  <si>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</si>
  <si>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</si>
  <si>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</si>
  <si>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</si>
  <si>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</si>
  <si>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</si>
  <si>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</si>
  <si>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</si>
  <si>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</si>
  <si>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</si>
  <si>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</si>
  <si>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</si>
  <si>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</si>
  <si>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</si>
  <si>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</si>
  <si>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</si>
  <si>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</si>
  <si>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</si>
  <si>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</si>
  <si>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</si>
  <si>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</si>
  <si>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</si>
  <si>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</si>
  <si>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</si>
  <si>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</si>
  <si>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</si>
  <si>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</si>
  <si>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</si>
  <si>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</si>
  <si>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</si>
  <si>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</si>
  <si>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</si>
  <si>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</si>
  <si>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</si>
  <si>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</si>
  <si>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</si>
  <si>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</si>
  <si>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</si>
  <si>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</si>
  <si>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</si>
  <si>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</si>
  <si>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</si>
  <si>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</si>
  <si>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</si>
  <si>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</si>
  <si>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</si>
  <si>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</si>
  <si>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</si>
  <si>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</si>
  <si>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</si>
  <si>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</si>
  <si>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</si>
  <si>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</si>
  <si>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</si>
  <si>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</si>
  <si>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</si>
  <si>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</si>
  <si>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</si>
  <si>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</si>
  <si>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</si>
  <si>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</si>
  <si>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</si>
  <si>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</si>
  <si>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</si>
  <si>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</si>
  <si>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</si>
  <si>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</si>
  <si>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</si>
  <si>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</si>
  <si>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</si>
  <si>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</si>
  <si>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</si>
  <si>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</si>
  <si>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</si>
  <si>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</si>
  <si>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</si>
  <si>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</si>
  <si>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</si>
  <si>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</si>
  <si>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</si>
  <si>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</si>
  <si>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</si>
  <si>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</si>
  <si>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</si>
  <si>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</si>
  <si>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</si>
  <si>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</si>
  <si>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</si>
  <si>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</si>
  <si>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</si>
  <si>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</si>
  <si>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</si>
  <si>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</si>
  <si>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</si>
  <si>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</si>
  <si>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</si>
  <si>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</si>
  <si>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</si>
  <si>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</si>
  <si>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</si>
  <si>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</si>
  <si>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</si>
  <si>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</si>
  <si>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</si>
  <si>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</si>
  <si>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</si>
  <si>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</si>
  <si>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</si>
  <si>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</si>
  <si>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</si>
  <si>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</si>
  <si>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</si>
  <si>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</si>
  <si>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</si>
  <si>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</si>
  <si>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</si>
  <si>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</si>
  <si>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</si>
  <si>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</si>
  <si>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</si>
  <si>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</si>
  <si>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</si>
  <si>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</si>
  <si>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</si>
  <si>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</si>
  <si>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</si>
  <si>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</si>
  <si>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</si>
  <si>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</si>
  <si>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</si>
  <si>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</si>
  <si>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</si>
  <si>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</si>
  <si>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</si>
  <si>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</si>
  <si>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</si>
  <si>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</si>
  <si>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</si>
  <si>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</si>
  <si>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</si>
  <si>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</si>
  <si>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</si>
  <si>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</si>
  <si>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</si>
  <si>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</si>
  <si>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</si>
  <si>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</si>
  <si>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</si>
  <si>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</si>
  <si>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</si>
  <si>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</si>
  <si>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</si>
  <si>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</si>
  <si>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</si>
  <si>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</si>
  <si>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</si>
  <si>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</si>
  <si>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</si>
  <si>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</si>
  <si>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</si>
  <si>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</si>
  <si>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</si>
  <si>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</si>
  <si>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</si>
  <si>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</si>
  <si>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</si>
  <si>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</si>
  <si>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</si>
  <si>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</si>
  <si>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</si>
  <si>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</si>
  <si>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</si>
  <si>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</si>
  <si>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</si>
  <si>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</si>
  <si>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</si>
  <si>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</si>
  <si>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</si>
  <si>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</si>
  <si>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</si>
  <si>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</si>
  <si>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</si>
  <si>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</si>
  <si>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</si>
  <si>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</si>
  <si>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</si>
  <si>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</si>
  <si>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</si>
  <si>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</si>
  <si>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</si>
  <si>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</si>
  <si>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</si>
  <si>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</si>
  <si>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</si>
  <si>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</si>
  <si>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</si>
  <si>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</si>
  <si>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</si>
  <si>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</si>
  <si>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</si>
  <si>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</si>
  <si>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</si>
  <si>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</si>
  <si>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</si>
  <si>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</si>
  <si>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</si>
  <si>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</si>
  <si>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</si>
  <si>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</si>
  <si>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</si>
  <si>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</si>
  <si>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</si>
  <si>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</si>
  <si>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</si>
  <si>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</si>
  <si>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</si>
  <si>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</si>
  <si>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</si>
  <si>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</si>
  <si>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</si>
  <si>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</si>
  <si>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</si>
  <si>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</si>
  <si>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</si>
  <si>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</si>
  <si>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</si>
  <si>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</si>
  <si>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</si>
  <si>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</si>
  <si>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</si>
  <si>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</si>
  <si>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</si>
  <si>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</si>
  <si>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</si>
  <si>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</si>
  <si>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</si>
  <si>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</si>
  <si>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</si>
  <si>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</si>
  <si>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</si>
  <si>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</si>
  <si>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</si>
  <si>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</si>
  <si>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</si>
  <si>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</si>
  <si>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</si>
  <si>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</si>
  <si>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</si>
  <si>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</si>
  <si>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</si>
  <si>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</si>
  <si>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</si>
  <si>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</si>
  <si>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</si>
  <si>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</si>
  <si>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</si>
  <si>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</si>
  <si>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</si>
  <si>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</si>
  <si>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</si>
  <si>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</si>
  <si>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</si>
  <si>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</si>
  <si>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</si>
  <si>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</si>
  <si>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</si>
  <si>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</si>
  <si>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</si>
  <si>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</si>
  <si>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</si>
  <si>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</si>
  <si>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</si>
  <si>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</si>
  <si>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</si>
  <si>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</si>
  <si>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</si>
  <si>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</si>
  <si>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</si>
  <si>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</si>
  <si>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</si>
  <si>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</si>
  <si>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</si>
  <si>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</si>
  <si>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</si>
  <si>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</si>
  <si>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</si>
  <si>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</si>
  <si>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</si>
  <si>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</si>
  <si>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</si>
  <si>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</si>
  <si>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</si>
  <si>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</si>
  <si>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</si>
  <si>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</si>
  <si>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</si>
  <si>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</si>
  <si>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</si>
  <si>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</si>
  <si>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</si>
  <si>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</si>
  <si>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</si>
  <si>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</si>
  <si>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</si>
  <si>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</si>
  <si>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</si>
  <si>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</si>
  <si>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</si>
  <si>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</si>
  <si>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</si>
  <si>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</si>
  <si>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</si>
  <si>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</si>
  <si>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</si>
  <si>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</si>
  <si>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</si>
  <si>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</si>
  <si>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</si>
  <si>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</si>
  <si>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</si>
  <si>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</si>
  <si>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</si>
  <si>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</si>
  <si>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</si>
  <si>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</si>
  <si>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</si>
  <si>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</si>
  <si>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</si>
  <si>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</si>
  <si>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</si>
  <si>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</si>
  <si>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</si>
  <si>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</si>
  <si>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</si>
  <si>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</si>
  <si>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</si>
  <si>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</si>
  <si>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</si>
  <si>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</si>
  <si>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</si>
  <si>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</si>
  <si>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</si>
  <si>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</si>
  <si>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</si>
  <si>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</si>
  <si>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</si>
  <si>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</si>
  <si>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</si>
  <si>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</si>
  <si>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</si>
  <si>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</si>
  <si>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</si>
  <si>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</si>
  <si>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</si>
  <si>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</si>
  <si>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</si>
  <si>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</si>
  <si>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</si>
  <si>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</si>
  <si>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</si>
  <si>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</si>
  <si>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</si>
  <si>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</si>
  <si>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</si>
  <si>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</si>
  <si>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</si>
  <si>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</si>
  <si>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</si>
  <si>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</si>
  <si>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</si>
  <si>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</si>
  <si>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</si>
  <si>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</si>
  <si>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</si>
  <si>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</si>
  <si>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</si>
  <si>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</si>
  <si>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</si>
  <si>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</si>
  <si>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</si>
  <si>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</si>
  <si>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</si>
  <si>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</si>
  <si>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</si>
  <si>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</si>
  <si>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</si>
  <si>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</si>
  <si>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</si>
  <si>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</si>
  <si>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</si>
  <si>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</si>
  <si>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</si>
  <si>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</si>
  <si>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</si>
  <si>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</si>
  <si>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</si>
  <si>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</si>
  <si>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</si>
  <si>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</si>
  <si>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</si>
  <si>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</si>
  <si>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</si>
  <si>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</si>
  <si>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</si>
  <si>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</si>
  <si>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</si>
  <si>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</si>
  <si>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</si>
  <si>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</si>
  <si>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</si>
  <si>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</si>
  <si>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</si>
  <si>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</si>
  <si>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</si>
  <si>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</si>
  <si>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</si>
  <si>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</si>
  <si>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</si>
  <si>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</si>
  <si>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</si>
  <si>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</si>
  <si>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</si>
  <si>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</si>
  <si>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</si>
  <si>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</si>
  <si>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</si>
  <si>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</si>
  <si>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</si>
  <si>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</si>
  <si>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</si>
  <si>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</si>
  <si>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</si>
  <si>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</si>
  <si>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</si>
  <si>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</si>
  <si>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</si>
  <si>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</si>
  <si>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</si>
  <si>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</si>
  <si>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</si>
  <si>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</si>
  <si>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</si>
  <si>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</si>
  <si>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</si>
  <si>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</si>
  <si>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</si>
  <si>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</si>
  <si>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</si>
  <si>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</si>
  <si>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</si>
  <si>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</si>
  <si>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</si>
  <si>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</si>
  <si>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</si>
  <si>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</si>
  <si>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</si>
  <si>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</si>
  <si>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</si>
  <si>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</si>
  <si>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</si>
  <si>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</si>
  <si>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</si>
  <si>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</si>
  <si>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</si>
  <si>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</si>
  <si>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</si>
  <si>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</si>
  <si>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</si>
  <si>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</si>
  <si>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</si>
  <si>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</si>
  <si>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</si>
  <si>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</si>
  <si>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</si>
  <si>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</si>
  <si>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</si>
  <si>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</si>
  <si>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</si>
  <si>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</si>
  <si>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</si>
  <si>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</si>
  <si>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</si>
  <si>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</si>
  <si>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</si>
  <si>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</si>
  <si>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</si>
  <si>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</si>
  <si>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</si>
  <si>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</si>
  <si>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</si>
  <si>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</si>
  <si>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</si>
  <si>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</si>
  <si>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</si>
  <si>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</si>
  <si>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</si>
  <si>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</si>
  <si>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</si>
  <si>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</si>
  <si>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</si>
  <si>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</si>
  <si>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</si>
  <si>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</si>
  <si>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</si>
  <si>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</si>
  <si>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</si>
  <si>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</si>
  <si>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</si>
  <si>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</si>
  <si>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</si>
  <si>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</si>
  <si>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</si>
  <si>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</si>
  <si>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</si>
  <si>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</si>
  <si>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</si>
  <si>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</si>
  <si>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</si>
  <si>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</si>
  <si>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</si>
  <si>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</si>
  <si>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</si>
  <si>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</si>
  <si>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</si>
  <si>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</si>
  <si>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</si>
  <si>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</si>
  <si>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</si>
  <si>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</si>
  <si>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</si>
  <si>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</si>
  <si>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</si>
  <si>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</si>
  <si>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</si>
  <si>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</si>
  <si>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</si>
  <si>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</si>
  <si>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</si>
  <si>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</si>
  <si>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</si>
  <si>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</si>
  <si>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</si>
  <si>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</si>
  <si>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</si>
  <si>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</si>
  <si>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</si>
  <si>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</si>
  <si>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</si>
  <si>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</si>
  <si>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</si>
  <si>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</si>
  <si>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</si>
  <si>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</si>
  <si>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</si>
  <si>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</si>
  <si>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</si>
  <si>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</si>
  <si>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</si>
  <si>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</si>
  <si>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</si>
  <si>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</si>
  <si>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</si>
  <si>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</si>
  <si>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</si>
  <si>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</si>
  <si>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</si>
  <si>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</si>
  <si>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</si>
  <si>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</si>
  <si>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</si>
  <si>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</si>
  <si>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</si>
  <si>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</si>
  <si>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</si>
  <si>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</si>
  <si>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</si>
  <si>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</si>
  <si>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</si>
  <si>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</si>
  <si>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</si>
  <si>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</si>
  <si>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</si>
  <si>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</si>
  <si>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</si>
  <si>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</si>
  <si>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</si>
  <si>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</si>
  <si>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</si>
  <si>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</si>
  <si>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</si>
  <si>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</si>
  <si>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</si>
  <si>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</si>
  <si>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</si>
  <si>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</si>
  <si>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</si>
  <si>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</si>
  <si>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</si>
  <si>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</si>
  <si>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</si>
  <si>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</si>
  <si>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</si>
  <si>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</si>
  <si>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</si>
  <si>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</si>
  <si>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</si>
  <si>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</si>
  <si>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</si>
  <si>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</si>
  <si>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</si>
  <si>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</si>
  <si>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</si>
  <si>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</si>
  <si>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</si>
  <si>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</si>
  <si>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</si>
  <si>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</si>
  <si>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</si>
  <si>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</si>
  <si>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</si>
  <si>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</si>
  <si>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</si>
  <si>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</si>
  <si>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</si>
  <si>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</si>
  <si>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</si>
  <si>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</si>
  <si>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</si>
  <si>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</si>
  <si>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</si>
  <si>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</si>
  <si>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</si>
  <si>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</si>
  <si>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</si>
  <si>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</si>
  <si>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</si>
  <si>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</si>
  <si>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</si>
  <si>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</si>
  <si>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</si>
  <si>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</si>
  <si>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</si>
  <si>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</si>
  <si>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</si>
  <si>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</si>
  <si>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</si>
  <si>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</si>
  <si>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</si>
  <si>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</si>
  <si>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</si>
  <si>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</si>
  <si>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</si>
  <si>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</si>
  <si>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</si>
  <si>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</si>
  <si>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</si>
  <si>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</si>
  <si>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</si>
  <si>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</si>
  <si>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</si>
  <si>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</si>
  <si>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</si>
  <si>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</si>
  <si>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</si>
  <si>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</si>
  <si>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</si>
  <si>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</si>
  <si>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</si>
  <si>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</si>
  <si>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</si>
  <si>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</si>
  <si>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</si>
  <si>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</si>
  <si>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</si>
  <si>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</si>
  <si>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</si>
  <si>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</si>
  <si>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</si>
  <si>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</si>
  <si>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</si>
  <si>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</si>
  <si>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</si>
  <si>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</si>
  <si>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</si>
  <si>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</si>
  <si>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</si>
  <si>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</si>
  <si>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</si>
  <si>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</si>
  <si>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</si>
  <si>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</si>
  <si>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</si>
  <si>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</si>
  <si>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</si>
  <si>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</si>
  <si>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</si>
  <si>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</si>
  <si>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</si>
  <si>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</si>
  <si>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</si>
  <si>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</si>
  <si>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</si>
  <si>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</si>
  <si>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</si>
  <si>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</si>
  <si>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</si>
  <si>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</si>
  <si>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</si>
  <si>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</si>
  <si>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</si>
  <si>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</si>
  <si>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</si>
  <si>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</si>
  <si>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</si>
  <si>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</si>
  <si>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</si>
  <si>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</si>
  <si>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</si>
  <si>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</si>
  <si>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</si>
  <si>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</si>
  <si>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</si>
  <si>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</si>
  <si>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</si>
  <si>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</si>
  <si>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</si>
  <si>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</si>
  <si>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</si>
  <si>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</si>
  <si>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</si>
  <si>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</si>
  <si>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</si>
  <si>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</si>
  <si>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</si>
  <si>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</si>
  <si>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</si>
  <si>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</si>
  <si>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</si>
  <si>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</si>
  <si>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</si>
  <si>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</si>
  <si>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</si>
  <si>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</si>
  <si>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</si>
  <si>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</si>
  <si>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</si>
  <si>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</si>
  <si>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</si>
  <si>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</si>
  <si>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</si>
  <si>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</si>
  <si>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</si>
  <si>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</si>
  <si>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</si>
  <si>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</si>
  <si>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</si>
  <si>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</si>
  <si>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</si>
  <si>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</si>
  <si>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</si>
  <si>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</si>
  <si>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</si>
  <si>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</si>
  <si>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</si>
  <si>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</si>
  <si>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</si>
  <si>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</si>
  <si>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</si>
  <si>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</si>
  <si>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</si>
  <si>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</si>
  <si>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</si>
  <si>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</si>
  <si>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</si>
  <si>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</si>
  <si>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</si>
  <si>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</si>
  <si>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</si>
  <si>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</si>
  <si>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</si>
  <si>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</si>
  <si>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</si>
  <si>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</si>
  <si>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</si>
  <si>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</si>
  <si>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</si>
  <si>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</si>
  <si>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</si>
  <si>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</si>
  <si>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</si>
  <si>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</si>
  <si>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</si>
  <si>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</si>
  <si>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</si>
  <si>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</si>
  <si>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</si>
  <si>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</si>
  <si>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</si>
  <si>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</si>
  <si>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</si>
  <si>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</si>
  <si>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</si>
  <si>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</si>
  <si>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</si>
  <si>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</si>
  <si>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</si>
  <si>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</si>
  <si>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</si>
  <si>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</si>
  <si>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</si>
  <si>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</si>
  <si>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</si>
  <si>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</si>
  <si>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</si>
  <si>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</si>
  <si>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</si>
  <si>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</si>
  <si>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</si>
  <si>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</si>
  <si>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</si>
  <si>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</si>
  <si>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</si>
  <si>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</si>
  <si>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</si>
  <si>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</si>
  <si>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</si>
  <si>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</si>
  <si>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</si>
  <si>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</si>
  <si>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</si>
  <si>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</si>
  <si>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</si>
  <si>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</si>
  <si>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</si>
  <si>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</si>
  <si>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</si>
  <si>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</si>
  <si>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</si>
  <si>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</si>
  <si>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</si>
  <si>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</si>
  <si>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</si>
  <si>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</si>
  <si>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</si>
  <si>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</si>
  <si>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</si>
  <si>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</si>
  <si>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</si>
  <si>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</si>
  <si>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</si>
  <si>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</si>
  <si>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</si>
  <si>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</si>
  <si>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</si>
  <si>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</si>
  <si>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</si>
  <si>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</si>
  <si>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</si>
  <si>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</si>
  <si>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</si>
  <si>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</si>
  <si>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</si>
  <si>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</si>
  <si>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</si>
  <si>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</si>
  <si>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</si>
  <si>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</si>
  <si>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</si>
  <si>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</si>
  <si>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</si>
  <si>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</si>
  <si>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</si>
  <si>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</si>
  <si>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</si>
  <si>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</si>
  <si>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</si>
  <si>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</si>
  <si>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</si>
  <si>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</si>
  <si>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</si>
  <si>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</si>
  <si>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</si>
  <si>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</si>
  <si>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</si>
  <si>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</si>
  <si>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</si>
  <si>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</si>
  <si>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</si>
  <si>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</si>
  <si>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</si>
  <si>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</si>
  <si>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</si>
  <si>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</si>
  <si>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</si>
  <si>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</si>
  <si>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</si>
  <si>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</si>
  <si>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</si>
  <si>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</si>
  <si>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</si>
  <si>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</si>
  <si>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</si>
  <si>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</si>
  <si>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</si>
  <si>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</si>
  <si>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</si>
  <si>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</si>
  <si>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</si>
  <si>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</si>
  <si>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</si>
  <si>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</si>
  <si>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</si>
  <si>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</si>
  <si>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</si>
  <si>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</si>
  <si>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</si>
  <si>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</si>
  <si>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</si>
  <si>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</si>
  <si>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</si>
  <si>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</si>
  <si>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</si>
  <si>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</si>
  <si>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</si>
  <si>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</si>
  <si>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</si>
  <si>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</si>
  <si>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</si>
  <si>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</si>
  <si>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</si>
  <si>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</si>
  <si>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</si>
  <si>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</si>
  <si>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</si>
  <si>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</si>
  <si>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</si>
  <si>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</si>
  <si>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</si>
  <si>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</si>
  <si>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</si>
  <si>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</si>
  <si>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</si>
  <si>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</si>
  <si>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</si>
  <si>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</si>
  <si>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</si>
  <si>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</si>
  <si>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</si>
  <si>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</si>
  <si>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</si>
  <si>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</si>
  <si>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</si>
  <si>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</si>
  <si>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</si>
  <si>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</si>
  <si>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</si>
  <si>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</si>
  <si>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</si>
  <si>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</si>
  <si>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</si>
  <si>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</si>
  <si>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</si>
  <si>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</si>
  <si>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</si>
  <si>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</si>
  <si>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</si>
  <si>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</si>
  <si>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</si>
  <si>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</si>
  <si>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</si>
  <si>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</si>
  <si>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</si>
  <si>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</si>
  <si>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</si>
  <si>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</si>
  <si>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</si>
  <si>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</si>
  <si>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</si>
  <si>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</si>
  <si>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</si>
  <si>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</si>
  <si>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</si>
  <si>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</si>
  <si>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</si>
  <si>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</si>
  <si>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</si>
  <si>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</si>
  <si>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</si>
  <si>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</si>
  <si>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</si>
  <si>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</si>
  <si>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</si>
  <si>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</si>
  <si>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</si>
  <si>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</si>
  <si>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</si>
  <si>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</si>
  <si>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</si>
  <si>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</si>
  <si>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</si>
  <si>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</si>
  <si>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</si>
  <si>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</si>
  <si>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</si>
  <si>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</si>
  <si>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</si>
  <si>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</si>
  <si>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</si>
  <si>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</si>
  <si>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</si>
  <si>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</si>
  <si>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</si>
  <si>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</si>
  <si>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</si>
  <si>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</si>
  <si>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</si>
  <si>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</si>
  <si>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</si>
  <si>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</si>
  <si>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</si>
  <si>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</si>
  <si>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</si>
  <si>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</si>
  <si>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</si>
  <si>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</si>
  <si>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</si>
  <si>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</si>
  <si>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</si>
  <si>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</si>
  <si>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</si>
  <si>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</si>
  <si>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</si>
  <si>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</si>
  <si>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</si>
  <si>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</si>
  <si>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</si>
  <si>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</si>
  <si>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</si>
  <si>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</si>
  <si>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</si>
  <si>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</si>
  <si>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</si>
  <si>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</si>
  <si>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</si>
  <si>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</si>
  <si>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</si>
  <si>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</si>
  <si>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</si>
  <si>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</si>
  <si>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</si>
  <si>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</si>
  <si>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</si>
  <si>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</si>
  <si>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</si>
  <si>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</si>
  <si>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</si>
  <si>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</si>
  <si>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</si>
  <si>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</si>
  <si>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</si>
  <si>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</si>
  <si>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</si>
  <si>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</si>
  <si>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</si>
  <si>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</si>
  <si>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</si>
  <si>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</si>
  <si>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</si>
  <si>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</si>
  <si>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</si>
  <si>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</si>
  <si>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</si>
  <si>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</si>
  <si>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</si>
  <si>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</si>
  <si>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</si>
  <si>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</si>
  <si>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</si>
  <si>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</si>
  <si>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</si>
  <si>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</si>
  <si>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</si>
  <si>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</si>
  <si>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</si>
  <si>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</si>
  <si>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</si>
  <si>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</si>
  <si>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</si>
  <si>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</si>
  <si>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</si>
  <si>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</si>
  <si>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</si>
  <si>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</si>
  <si>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</si>
  <si>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</si>
  <si>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</si>
  <si>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</si>
  <si>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</si>
  <si>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</si>
  <si>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</si>
  <si>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</si>
  <si>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</si>
  <si>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</si>
  <si>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</si>
  <si>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</si>
  <si>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</si>
  <si>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</si>
  <si>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</si>
  <si>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</si>
  <si>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</si>
  <si>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</si>
  <si>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</si>
  <si>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</si>
  <si>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</si>
  <si>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</si>
  <si>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</si>
  <si>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</si>
  <si>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</si>
  <si>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</si>
  <si>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</si>
  <si>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</si>
  <si>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</si>
  <si>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</si>
  <si>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</si>
  <si>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</si>
  <si>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</si>
  <si>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</si>
  <si>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</si>
  <si>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</si>
  <si>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</si>
  <si>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</si>
  <si>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</si>
  <si>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</si>
  <si>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</si>
  <si>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</si>
  <si>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</si>
  <si>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</si>
  <si>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</si>
  <si>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</si>
  <si>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</si>
  <si>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</si>
  <si>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</si>
  <si>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</si>
  <si>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</si>
  <si>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</si>
  <si>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</si>
  <si>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</si>
  <si>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</si>
  <si>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</si>
  <si>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</si>
  <si>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</si>
  <si>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</si>
  <si>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</si>
  <si>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</si>
  <si>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</si>
  <si>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</si>
  <si>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</si>
  <si>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</si>
  <si>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</si>
  <si>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</si>
  <si>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</si>
  <si>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</si>
  <si>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</si>
  <si>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</si>
  <si>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</si>
  <si>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</si>
  <si>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</si>
  <si>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</si>
  <si>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</si>
  <si>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</si>
  <si>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</si>
  <si>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</si>
  <si>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</si>
  <si>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</si>
  <si>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</si>
  <si>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</si>
  <si>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</si>
  <si>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</si>
  <si>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</si>
  <si>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</si>
  <si>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</si>
  <si>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</si>
  <si>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</si>
  <si>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</si>
  <si>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</si>
  <si>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</si>
  <si>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</si>
  <si>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</si>
  <si>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</si>
  <si>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</si>
  <si>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</si>
  <si>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</si>
  <si>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</si>
  <si>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</si>
  <si>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</si>
  <si>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</si>
  <si>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</si>
  <si>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</si>
  <si>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</si>
  <si>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</si>
  <si>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</si>
  <si>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</si>
  <si>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</si>
  <si>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</si>
  <si>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</si>
  <si>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</si>
  <si>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</si>
  <si>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</si>
  <si>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</si>
  <si>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</si>
  <si>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</si>
  <si>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</si>
  <si>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</si>
  <si>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</si>
  <si>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</si>
  <si>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</si>
  <si>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</si>
  <si>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</si>
  <si>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</si>
  <si>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</si>
  <si>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</si>
  <si>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</si>
  <si>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</si>
  <si>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</si>
  <si>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</si>
  <si>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</si>
  <si>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</si>
  <si>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</si>
  <si>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</si>
  <si>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</si>
  <si>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</si>
  <si>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</si>
  <si>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</si>
  <si>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</si>
  <si>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</si>
  <si>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</si>
  <si>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</si>
  <si>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</si>
  <si>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</si>
  <si>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</si>
  <si>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</si>
  <si>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</si>
  <si>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</si>
  <si>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</si>
  <si>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</si>
  <si>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</si>
  <si>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</si>
  <si>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</si>
  <si>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</si>
  <si>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</si>
  <si>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</si>
  <si>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</si>
  <si>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</si>
  <si>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</si>
  <si>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</si>
  <si>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</si>
  <si>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</si>
  <si>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</si>
  <si>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</si>
  <si>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</si>
  <si>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</si>
  <si>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</si>
  <si>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</si>
  <si>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</si>
  <si>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</si>
  <si>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</si>
  <si>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</si>
  <si>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</si>
  <si>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</si>
  <si>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</si>
  <si>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</si>
  <si>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</si>
  <si>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</si>
  <si>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</si>
  <si>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</si>
  <si>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</si>
  <si>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</si>
  <si>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</si>
  <si>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</si>
  <si>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</si>
  <si>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</si>
  <si>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</si>
  <si>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</si>
  <si>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</si>
  <si>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</si>
  <si>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</si>
  <si>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</si>
  <si>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</si>
  <si>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</si>
  <si>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</si>
  <si>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</si>
  <si>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</si>
  <si>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</si>
  <si>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</si>
  <si>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</si>
  <si>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</si>
  <si>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</si>
  <si>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</si>
  <si>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</si>
  <si>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</si>
  <si>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</si>
  <si>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</si>
  <si>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</si>
  <si>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</si>
  <si>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</si>
  <si>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</si>
  <si>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</si>
  <si>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</si>
  <si>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</si>
  <si>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</si>
  <si>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</si>
  <si>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</si>
  <si>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</si>
  <si>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</si>
  <si>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</si>
  <si>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</si>
  <si>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</si>
  <si>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</si>
  <si>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</si>
  <si>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</si>
  <si>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</si>
  <si>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</si>
  <si>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</si>
  <si>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</si>
  <si>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</si>
  <si>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</si>
  <si>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</si>
  <si>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</si>
  <si>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</si>
  <si>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</si>
  <si>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</si>
  <si>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</si>
  <si>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</si>
  <si>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</si>
  <si>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</si>
  <si>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</si>
  <si>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</si>
  <si>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</si>
  <si>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</si>
  <si>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</si>
  <si>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</si>
  <si>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</si>
  <si>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</si>
  <si>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</si>
  <si>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</si>
  <si>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</si>
  <si>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</si>
  <si>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</si>
  <si>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</si>
  <si>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</si>
  <si>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</si>
  <si>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</si>
  <si>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</si>
  <si>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</si>
  <si>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</si>
  <si>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</si>
  <si>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</si>
  <si>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</si>
  <si>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</si>
  <si>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</si>
  <si>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</si>
  <si>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</si>
  <si>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</si>
  <si>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</si>
  <si>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</si>
  <si>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</si>
  <si>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</si>
  <si>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</si>
  <si>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</si>
  <si>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</si>
  <si>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</si>
  <si>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</si>
  <si>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</si>
  <si>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</si>
  <si>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</si>
  <si>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</si>
  <si>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</si>
  <si>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</si>
  <si>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</si>
  <si>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</si>
  <si>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</si>
  <si>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</si>
  <si>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</si>
  <si>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</si>
  <si>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</si>
  <si>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</si>
  <si>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</si>
  <si>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</si>
  <si>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</si>
  <si>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</si>
  <si>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</si>
  <si>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</si>
  <si>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</si>
  <si>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</si>
  <si>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</si>
  <si>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</si>
  <si>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</si>
  <si>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</si>
  <si>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</si>
  <si>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</si>
  <si>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</si>
  <si>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</si>
  <si>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</si>
  <si>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</si>
  <si>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</si>
  <si>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</si>
  <si>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</si>
  <si>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</si>
  <si>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</si>
  <si>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</si>
  <si>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</si>
  <si>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</si>
  <si>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</si>
  <si>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</si>
  <si>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</si>
  <si>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</si>
  <si>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</si>
  <si>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</si>
  <si>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</si>
  <si>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</si>
  <si>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</si>
  <si>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</si>
  <si>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</si>
  <si>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</si>
  <si>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</si>
  <si>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</si>
  <si>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</si>
  <si>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</si>
  <si>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</si>
  <si>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</si>
  <si>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</si>
  <si>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</si>
  <si>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</si>
  <si>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</si>
  <si>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</si>
  <si>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</si>
  <si>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</si>
  <si>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</si>
  <si>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</si>
  <si>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</si>
  <si>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</si>
  <si>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</si>
  <si>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</si>
  <si>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</si>
  <si>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</si>
  <si>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</si>
  <si>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</si>
  <si>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</si>
  <si>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</si>
  <si>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</si>
  <si>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</si>
  <si>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</si>
  <si>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</si>
  <si>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</si>
  <si>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</si>
  <si>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</si>
  <si>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</si>
  <si>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</si>
  <si>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</si>
  <si>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</si>
  <si>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</si>
  <si>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</si>
  <si>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</si>
  <si>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</si>
  <si>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</si>
  <si>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</si>
  <si>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</si>
  <si>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</si>
  <si>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</si>
  <si>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</si>
  <si>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</si>
  <si>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</si>
  <si>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</si>
  <si>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</si>
  <si>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</si>
  <si>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</si>
  <si>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</si>
  <si>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</si>
  <si>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</si>
  <si>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</si>
  <si>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</si>
  <si>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</si>
  <si>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</si>
  <si>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</si>
  <si>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</si>
  <si>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</si>
  <si>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</si>
  <si>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</si>
  <si>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</si>
  <si>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</si>
  <si>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</si>
  <si>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</si>
  <si>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</si>
  <si>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</si>
  <si>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</si>
  <si>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</si>
  <si>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</si>
  <si>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</si>
  <si>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</si>
  <si>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</si>
  <si>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</si>
  <si>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</si>
  <si>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</si>
  <si>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</si>
  <si>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</si>
  <si>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</si>
  <si>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</si>
  <si>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</si>
  <si>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</si>
  <si>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</si>
  <si>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</si>
  <si>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</si>
  <si>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</si>
  <si>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</si>
  <si>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</si>
  <si>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</si>
  <si>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</si>
  <si>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</si>
  <si>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</si>
  <si>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</si>
  <si>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</si>
  <si>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</si>
  <si>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</si>
  <si>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</si>
  <si>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</si>
  <si>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</si>
  <si>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</si>
  <si>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</si>
  <si>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</si>
  <si>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</si>
  <si>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</si>
  <si>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</si>
  <si>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</si>
  <si>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</si>
  <si>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</si>
  <si>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</si>
  <si>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</si>
  <si>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</si>
  <si>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</si>
  <si>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</si>
  <si>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</si>
  <si>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</si>
  <si>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</si>
  <si>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</si>
  <si>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</si>
  <si>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</si>
  <si>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</si>
  <si>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</si>
  <si>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</si>
  <si>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</si>
  <si>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</si>
  <si>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</si>
  <si>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</si>
  <si>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</si>
  <si>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</si>
  <si>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</si>
  <si>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</si>
  <si>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</si>
  <si>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</si>
  <si>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</si>
  <si>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</si>
  <si>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</si>
  <si>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</si>
  <si>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</si>
  <si>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</si>
  <si>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</si>
  <si>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</si>
  <si>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</si>
  <si>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</si>
  <si>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</si>
  <si>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</si>
  <si>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</si>
  <si>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</si>
  <si>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</si>
  <si>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</si>
  <si>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</si>
  <si>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</si>
  <si>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</si>
  <si>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</si>
  <si>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</si>
  <si>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</si>
  <si>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</si>
  <si>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</si>
  <si>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</si>
  <si>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</si>
  <si>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</si>
  <si>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</si>
  <si>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</si>
  <si>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</si>
  <si>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</si>
  <si>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</si>
  <si>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</si>
  <si>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</si>
  <si>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</si>
  <si>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</si>
  <si>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</si>
  <si>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</si>
  <si>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</si>
  <si>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</si>
  <si>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</si>
  <si>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</si>
  <si>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</si>
  <si>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</si>
  <si>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</si>
  <si>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</si>
  <si>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</si>
  <si>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</si>
  <si>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</si>
  <si>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</si>
  <si>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</si>
  <si>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</si>
  <si>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</si>
  <si>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</si>
  <si>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</si>
  <si>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</si>
  <si>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</si>
  <si>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</si>
  <si>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</si>
  <si>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</si>
  <si>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</si>
  <si>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</si>
  <si>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</si>
  <si>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</si>
  <si>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</si>
  <si>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</si>
  <si>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</si>
  <si>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</si>
  <si>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</si>
  <si>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</si>
  <si>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</si>
  <si>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</si>
  <si>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</si>
  <si>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</si>
  <si>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</si>
  <si>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</si>
  <si>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</si>
  <si>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</si>
  <si>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</si>
  <si>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</si>
  <si>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</si>
  <si>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</si>
  <si>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</si>
  <si>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</si>
  <si>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</si>
  <si>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</si>
  <si>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</si>
  <si>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</si>
  <si>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</si>
  <si>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</si>
  <si>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</si>
  <si>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</si>
  <si>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</si>
  <si>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</si>
  <si>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</si>
  <si>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</si>
  <si>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</si>
  <si>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</si>
  <si>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</si>
  <si>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</si>
  <si>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</si>
  <si>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</si>
  <si>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</si>
  <si>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</si>
  <si>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</si>
  <si>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</si>
  <si>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</si>
  <si>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</si>
  <si>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</si>
  <si>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</si>
  <si>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</si>
  <si>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</si>
  <si>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</si>
  <si>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</si>
  <si>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</si>
  <si>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</si>
  <si>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</si>
  <si>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</si>
  <si>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</si>
  <si>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</si>
  <si>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</si>
  <si>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</si>
  <si>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</si>
  <si>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</si>
  <si>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</si>
  <si>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</si>
  <si>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</si>
  <si>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</si>
  <si>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</si>
  <si>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</si>
  <si>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</si>
  <si>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</si>
  <si>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</si>
  <si>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</si>
  <si>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</si>
  <si>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</si>
  <si>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</si>
  <si>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</si>
  <si>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</si>
  <si>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</si>
  <si>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</si>
  <si>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</si>
  <si>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</si>
  <si>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</si>
  <si>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</si>
  <si>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</si>
  <si>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</si>
  <si>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</si>
  <si>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</si>
  <si>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</si>
  <si>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</si>
  <si>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</si>
  <si>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</si>
  <si>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</si>
  <si>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</si>
  <si>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</si>
  <si>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</si>
  <si>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</si>
  <si>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</si>
  <si>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</si>
  <si>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</si>
  <si>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</si>
  <si>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</si>
  <si>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</si>
  <si>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</si>
  <si>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</si>
  <si>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</si>
  <si>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</si>
  <si>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</si>
  <si>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</si>
  <si>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</si>
  <si>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</si>
  <si>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</si>
  <si>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</si>
  <si>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</si>
  <si>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</si>
  <si>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</si>
  <si>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</si>
  <si>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</si>
  <si>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</si>
  <si>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</si>
  <si>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</si>
  <si>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</si>
  <si>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</si>
  <si>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</si>
  <si>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</si>
  <si>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</si>
  <si>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</si>
  <si>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</si>
  <si>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</si>
  <si>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</si>
  <si>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</si>
  <si>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</si>
  <si>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</si>
  <si>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</si>
  <si>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</si>
  <si>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</si>
  <si>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</si>
  <si>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</si>
  <si>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</si>
  <si>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</si>
  <si>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</si>
  <si>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</si>
  <si>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</si>
  <si>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</si>
  <si>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</si>
  <si>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</si>
  <si>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</si>
  <si>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</si>
  <si>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</si>
  <si>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</si>
  <si>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</si>
  <si>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</si>
  <si>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</si>
  <si>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</si>
  <si>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</si>
  <si>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</si>
  <si>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</si>
  <si>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</si>
  <si>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</si>
  <si>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</si>
  <si>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</si>
  <si>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</si>
  <si>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</si>
  <si>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</si>
  <si>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</si>
  <si>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</si>
  <si>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</si>
  <si>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</si>
  <si>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</si>
  <si>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</si>
  <si>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</si>
  <si>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</si>
  <si>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</si>
  <si>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</si>
  <si>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</si>
  <si>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</si>
  <si>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</si>
  <si>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</si>
  <si>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</si>
  <si>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</si>
  <si>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</si>
  <si>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</si>
  <si>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</si>
  <si>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</si>
  <si>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</si>
  <si>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</si>
  <si>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</si>
  <si>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</si>
  <si>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</si>
  <si>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</si>
  <si>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</si>
  <si>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</si>
  <si>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</si>
  <si>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</si>
  <si>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</si>
  <si>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</si>
  <si>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</si>
  <si>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</si>
  <si>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</si>
  <si>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</si>
  <si>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</si>
  <si>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</si>
  <si>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</si>
  <si>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</si>
  <si>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</si>
  <si>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</si>
  <si>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</si>
  <si>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</si>
  <si>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</si>
  <si>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</si>
  <si>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</si>
  <si>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</si>
  <si>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</si>
  <si>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</si>
  <si>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</si>
  <si>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</si>
  <si>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</si>
  <si>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</si>
  <si>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</si>
  <si>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</si>
  <si>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</si>
  <si>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</si>
  <si>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</si>
  <si>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</si>
  <si>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</si>
  <si>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</si>
  <si>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</si>
  <si>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</si>
  <si>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</si>
  <si>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</si>
  <si>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</si>
  <si>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</si>
  <si>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</si>
  <si>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</si>
  <si>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</si>
  <si>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</si>
  <si>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</si>
  <si>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</si>
  <si>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</si>
  <si>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</si>
  <si>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</si>
  <si>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</si>
  <si>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</si>
  <si>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</si>
  <si>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</si>
  <si>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</si>
  <si>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</si>
  <si>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</si>
  <si>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</si>
  <si>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</si>
  <si>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</si>
  <si>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</si>
  <si>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</si>
  <si>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</si>
  <si>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</si>
  <si>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</si>
  <si>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</si>
  <si>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</si>
  <si>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</si>
  <si>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</si>
  <si>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</si>
  <si>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</si>
  <si>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</si>
  <si>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</si>
  <si>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</si>
  <si>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</si>
  <si>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</si>
  <si>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</si>
  <si>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</si>
  <si>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</si>
  <si>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</si>
  <si>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</si>
  <si>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</si>
  <si>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</si>
  <si>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</si>
  <si>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</si>
  <si>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</si>
  <si>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</si>
  <si>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</si>
  <si>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</si>
  <si>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</si>
  <si>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</si>
  <si>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</si>
  <si>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</si>
  <si>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</si>
  <si>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</si>
  <si>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</si>
  <si>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</si>
  <si>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</si>
  <si>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</si>
  <si>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</si>
  <si>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</si>
  <si>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</si>
  <si>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</si>
  <si>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</si>
  <si>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</si>
  <si>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</si>
  <si>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</si>
  <si>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</si>
  <si>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</si>
  <si>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</si>
  <si>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</si>
  <si>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</si>
  <si>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</si>
  <si>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</si>
  <si>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</si>
  <si>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</si>
  <si>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</si>
  <si>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</si>
  <si>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</si>
  <si>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</si>
  <si>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</si>
  <si>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</si>
  <si>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</si>
  <si>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</si>
  <si>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</si>
  <si>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</si>
  <si>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</si>
  <si>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</si>
  <si>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</si>
  <si>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</si>
  <si>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</si>
  <si>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</si>
  <si>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</si>
  <si>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</si>
  <si>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</si>
  <si>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</si>
  <si>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</si>
  <si>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</si>
  <si>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</si>
  <si>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</si>
  <si>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</si>
  <si>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</si>
  <si>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</si>
  <si>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</si>
  <si>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</si>
  <si>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</si>
  <si>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</si>
  <si>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</si>
  <si>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</si>
  <si>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</si>
  <si>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</si>
  <si>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</si>
  <si>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</si>
  <si>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</si>
  <si>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</si>
  <si>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</si>
  <si>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</si>
  <si>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</si>
  <si>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</si>
  <si>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</si>
  <si>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</si>
  <si>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</si>
  <si>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</si>
  <si>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</si>
  <si>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</si>
  <si>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</si>
  <si>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</si>
  <si>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</si>
  <si>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</si>
  <si>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</si>
  <si>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</si>
  <si>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</si>
  <si>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</si>
  <si>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</si>
  <si>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</si>
  <si>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</si>
  <si>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</si>
  <si>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</si>
  <si>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</si>
  <si>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</si>
  <si>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</si>
  <si>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</si>
  <si>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</si>
  <si>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</si>
  <si>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</si>
  <si>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</si>
  <si>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</si>
  <si>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</si>
  <si>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</si>
  <si>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</si>
  <si>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</si>
  <si>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</si>
  <si>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</si>
  <si>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</si>
  <si>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</si>
  <si>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</si>
  <si>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</si>
  <si>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</si>
  <si>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</si>
  <si>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</si>
  <si>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</si>
  <si>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</si>
  <si>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</si>
  <si>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</si>
  <si>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</si>
  <si>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</si>
  <si>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</si>
  <si>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</si>
  <si>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</si>
  <si>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</si>
  <si>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</si>
  <si>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</si>
  <si>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</si>
  <si>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</si>
  <si>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</si>
  <si>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</si>
  <si>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</si>
  <si>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</si>
  <si>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</si>
  <si>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</si>
  <si>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</si>
  <si>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</si>
  <si>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</si>
  <si>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</si>
  <si>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</si>
  <si>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</si>
  <si>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</si>
  <si>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</si>
  <si>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</si>
  <si>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</si>
  <si>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</si>
  <si>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</si>
  <si>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</si>
  <si>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</si>
  <si>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</si>
  <si>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</si>
  <si>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</si>
  <si>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</si>
  <si>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</si>
  <si>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</si>
  <si>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</si>
  <si>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</si>
  <si>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</si>
  <si>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</si>
  <si>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</si>
  <si>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</si>
  <si>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</si>
  <si>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</si>
  <si>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</si>
  <si>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</si>
  <si>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</si>
  <si>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</si>
  <si>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</si>
  <si>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</si>
  <si>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</si>
  <si>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</si>
  <si>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</si>
  <si>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</si>
  <si>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</si>
  <si>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</si>
  <si>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</si>
  <si>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</si>
  <si>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</si>
  <si>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</si>
  <si>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</si>
  <si>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</si>
  <si>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</si>
  <si>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</si>
  <si>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</si>
  <si>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</si>
  <si>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</si>
  <si>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</si>
  <si>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</si>
  <si>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</si>
  <si>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</si>
  <si>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</si>
  <si>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</si>
  <si>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</si>
  <si>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</si>
  <si>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</si>
  <si>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</si>
  <si>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</si>
  <si>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</si>
  <si>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</si>
  <si>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</si>
  <si>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</si>
  <si>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</si>
  <si>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</si>
  <si>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</si>
  <si>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</si>
  <si>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</si>
  <si>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</si>
  <si>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</si>
  <si>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</si>
  <si>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</si>
  <si>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</si>
  <si>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</si>
  <si>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</si>
  <si>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</si>
  <si>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</si>
  <si>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</si>
  <si>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</si>
  <si>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</si>
  <si>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</si>
  <si>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</si>
  <si>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</si>
  <si>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</si>
  <si>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</si>
  <si>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</si>
  <si>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</si>
  <si>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</si>
  <si>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</si>
  <si>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</si>
  <si>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</si>
  <si>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</si>
  <si>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</si>
  <si>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</si>
  <si>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</si>
  <si>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</si>
  <si>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</si>
  <si>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</si>
  <si>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</si>
  <si>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</si>
  <si>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</si>
  <si>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</si>
  <si>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</si>
  <si>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</si>
  <si>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</si>
  <si>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</si>
  <si>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</si>
  <si>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</si>
  <si>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</si>
  <si>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</si>
  <si>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</si>
  <si>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</si>
  <si>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</si>
  <si>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</si>
  <si>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</si>
  <si>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</si>
  <si>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</si>
  <si>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</si>
  <si>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</si>
  <si>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</si>
  <si>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</si>
  <si>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</si>
  <si>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</si>
  <si>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</si>
  <si>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</si>
  <si>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</si>
  <si>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</si>
  <si>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</si>
  <si>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</si>
  <si>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</si>
  <si>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</si>
  <si>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</si>
  <si>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</si>
  <si>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</si>
  <si>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</si>
  <si>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</si>
  <si>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</si>
  <si>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</si>
  <si>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</si>
  <si>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</si>
  <si>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</si>
  <si>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</si>
  <si>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</si>
  <si>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</si>
  <si>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</si>
  <si>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</si>
  <si>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</si>
  <si>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</si>
  <si>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</si>
  <si>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</si>
  <si>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</si>
  <si>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</si>
  <si>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</si>
  <si>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</si>
  <si>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</si>
  <si>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</si>
  <si>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</si>
  <si>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</si>
  <si>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</si>
  <si>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</si>
  <si>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</si>
  <si>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</si>
  <si>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</si>
  <si>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</si>
  <si>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</si>
  <si>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</si>
  <si>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</si>
  <si>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</si>
  <si>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</si>
  <si>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</si>
  <si>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</si>
  <si>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</si>
  <si>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</si>
  <si>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</si>
  <si>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</si>
  <si>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</si>
  <si>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</si>
  <si>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</si>
  <si>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</si>
  <si>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</si>
  <si>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</si>
  <si>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</si>
  <si>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</si>
  <si>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</si>
  <si>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</si>
  <si>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</si>
  <si>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</si>
  <si>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</si>
  <si>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</si>
  <si>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</si>
  <si>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</si>
  <si>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</si>
  <si>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</si>
  <si>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</si>
  <si>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</si>
  <si>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</si>
  <si>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</si>
  <si>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</si>
  <si>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</si>
  <si>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</si>
  <si>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</si>
  <si>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</si>
  <si>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</si>
  <si>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</si>
  <si>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</si>
  <si>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</si>
  <si>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</si>
  <si>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</si>
  <si>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</si>
  <si>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</si>
  <si>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</si>
  <si>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</si>
  <si>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</si>
  <si>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</si>
  <si>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</si>
  <si>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</si>
  <si>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</si>
  <si>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</si>
  <si>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</si>
  <si>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</si>
  <si>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</si>
  <si>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</si>
  <si>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</si>
  <si>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</si>
  <si>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</si>
  <si>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</si>
  <si>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</si>
  <si>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</si>
  <si>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</si>
  <si>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</si>
  <si>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</si>
  <si>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</si>
  <si>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</si>
  <si>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</si>
  <si>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</si>
  <si>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</si>
  <si>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</si>
  <si>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</si>
  <si>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</si>
  <si>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</si>
  <si>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</si>
  <si>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</si>
  <si>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</si>
  <si>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</si>
  <si>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</si>
  <si>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</si>
  <si>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</si>
  <si>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</si>
  <si>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</si>
  <si>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</si>
  <si>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</si>
  <si>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</si>
  <si>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</si>
  <si>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</si>
  <si>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</si>
  <si>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</si>
  <si>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</si>
  <si>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</si>
  <si>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</si>
  <si>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</si>
  <si>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</si>
  <si>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</si>
  <si>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</si>
  <si>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</si>
  <si>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</si>
  <si>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</si>
  <si>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</si>
  <si>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</si>
  <si>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</si>
  <si>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</si>
  <si>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</si>
  <si>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</si>
  <si>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</si>
  <si>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</si>
  <si>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</si>
  <si>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</si>
  <si>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</si>
  <si>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</si>
  <si>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</si>
  <si>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</si>
  <si>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</si>
  <si>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</si>
  <si>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</si>
  <si>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</si>
  <si>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</si>
  <si>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</si>
  <si>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</si>
  <si>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</si>
  <si>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</si>
  <si>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</si>
  <si>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</si>
  <si>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</si>
  <si>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</si>
  <si>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</si>
  <si>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</si>
  <si>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</si>
  <si>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</si>
  <si>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</si>
  <si>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</si>
  <si>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</si>
  <si>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</si>
  <si>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</si>
  <si>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</si>
  <si>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</si>
  <si>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</si>
  <si>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</si>
  <si>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</si>
  <si>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</si>
  <si>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</si>
  <si>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</si>
  <si>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</si>
  <si>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</si>
  <si>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</si>
  <si>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</si>
  <si>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</si>
  <si>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</si>
  <si>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</si>
  <si>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</si>
  <si>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</si>
  <si>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</si>
  <si>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</si>
  <si>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</si>
  <si>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</si>
  <si>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</si>
  <si>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</si>
  <si>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</si>
  <si>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</si>
  <si>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</si>
  <si>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</si>
  <si>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</si>
  <si>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</si>
  <si>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</si>
  <si>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</si>
  <si>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</si>
  <si>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</si>
  <si>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</si>
  <si>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</si>
  <si>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</si>
  <si>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</si>
  <si>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</si>
  <si>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</si>
  <si>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</si>
  <si>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</si>
  <si>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</si>
  <si>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</si>
  <si>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</si>
  <si>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</si>
  <si>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</si>
  <si>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</si>
  <si>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</si>
  <si>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</si>
  <si>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</si>
  <si>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</si>
  <si>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</si>
  <si>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</si>
  <si>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</si>
  <si>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</si>
  <si>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</si>
  <si>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</si>
  <si>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</si>
  <si>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</si>
  <si>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</si>
  <si>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</si>
  <si>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</si>
  <si>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</si>
  <si>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</si>
  <si>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</si>
  <si>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</si>
  <si>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</si>
  <si>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</si>
  <si>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</si>
  <si>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</si>
  <si>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</si>
  <si>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</si>
  <si>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</si>
  <si>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</si>
  <si>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</si>
  <si>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</si>
  <si>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</si>
  <si>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</si>
  <si>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</si>
  <si>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</si>
  <si>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</si>
  <si>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</si>
  <si>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</si>
  <si>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</si>
  <si>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</si>
  <si>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</si>
  <si>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</si>
  <si>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</si>
  <si>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</si>
  <si>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</si>
  <si>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</si>
  <si>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</si>
  <si>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</si>
  <si>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</si>
  <si>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</si>
  <si>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</si>
  <si>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</si>
  <si>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</si>
  <si>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</si>
  <si>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</si>
  <si>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</si>
  <si>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</si>
  <si>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</si>
  <si>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</si>
  <si>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</si>
  <si>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</si>
  <si>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</si>
  <si>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</si>
  <si>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</si>
  <si>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</si>
  <si>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</si>
  <si>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</si>
  <si>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</si>
  <si>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</si>
  <si>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</si>
  <si>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</si>
  <si>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</si>
  <si>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</si>
  <si>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</si>
  <si>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</si>
  <si>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</si>
  <si>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</si>
  <si>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</si>
  <si>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</si>
  <si>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</si>
  <si>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</si>
  <si>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</si>
  <si>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</si>
  <si>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</si>
  <si>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</si>
  <si>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</si>
  <si>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</si>
  <si>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</si>
  <si>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</si>
  <si>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</si>
  <si>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</si>
  <si>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</si>
  <si>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</si>
  <si>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</si>
  <si>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</si>
  <si>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</si>
  <si>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</si>
  <si>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</si>
  <si>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</si>
  <si>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</si>
  <si>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</si>
  <si>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</si>
  <si>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</si>
  <si>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</si>
  <si>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</si>
  <si>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</si>
  <si>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</si>
  <si>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</si>
  <si>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</si>
  <si>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</si>
  <si>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</si>
  <si>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</si>
  <si>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</si>
  <si>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</si>
  <si>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</si>
  <si>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</si>
  <si>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</si>
  <si>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</si>
  <si>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</si>
  <si>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</si>
  <si>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</si>
  <si>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</si>
  <si>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</si>
  <si>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</si>
  <si>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</si>
  <si>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</si>
  <si>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</si>
  <si>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</si>
  <si>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</si>
  <si>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</si>
  <si>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</si>
  <si>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</si>
  <si>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</si>
  <si>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</si>
  <si>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</si>
  <si>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</si>
  <si>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</si>
  <si>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</si>
  <si>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</si>
  <si>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</si>
  <si>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</si>
  <si>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</si>
  <si>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</si>
  <si>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</si>
  <si>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</si>
  <si>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</si>
  <si>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</si>
  <si>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</si>
  <si>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</si>
  <si>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</si>
  <si>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</si>
  <si>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</si>
  <si>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</si>
  <si>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</si>
  <si>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</si>
  <si>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</si>
  <si>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</si>
  <si>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</si>
  <si>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</si>
  <si>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</si>
  <si>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</si>
  <si>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</si>
  <si>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</si>
  <si>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</si>
  <si>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</si>
  <si>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</si>
  <si>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</si>
  <si>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</si>
  <si>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</si>
  <si>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</si>
  <si>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</si>
  <si>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</si>
  <si>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</si>
  <si>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</si>
  <si>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</si>
  <si>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</si>
  <si>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</si>
  <si>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</si>
  <si>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</si>
  <si>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</si>
  <si>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</si>
  <si>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</si>
  <si>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</si>
  <si>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</si>
  <si>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</si>
  <si>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</si>
  <si>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</si>
  <si>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</si>
  <si>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</si>
  <si>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</si>
  <si>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</si>
  <si>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</si>
  <si>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</si>
  <si>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</si>
  <si>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</si>
  <si>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</si>
  <si>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</si>
  <si>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</si>
  <si>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</si>
  <si>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</si>
  <si>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</si>
  <si>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</si>
  <si>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</si>
  <si>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</si>
  <si>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</si>
  <si>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</si>
  <si>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</si>
  <si>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</si>
  <si>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</si>
  <si>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</si>
  <si>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</si>
  <si>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</si>
  <si>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</si>
  <si>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</si>
  <si>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</si>
  <si>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</si>
  <si>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</si>
  <si>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</si>
  <si>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</si>
  <si>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</si>
  <si>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</si>
  <si>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</si>
  <si>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</si>
  <si>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</si>
  <si>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</si>
  <si>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</si>
  <si>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</si>
  <si>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</si>
  <si>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</si>
  <si>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</si>
  <si>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</si>
  <si>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</si>
  <si>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</si>
  <si>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</si>
  <si>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</si>
  <si>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</si>
  <si>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</si>
  <si>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</si>
  <si>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</si>
  <si>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</si>
  <si>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</si>
  <si>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</si>
  <si>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</si>
  <si>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</si>
  <si>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</si>
  <si>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</si>
  <si>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</si>
  <si>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</si>
  <si>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</si>
  <si>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</si>
  <si>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</si>
  <si>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</si>
  <si>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</si>
  <si>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</si>
  <si>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</si>
  <si>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</si>
  <si>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</si>
  <si>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</si>
  <si>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</si>
  <si>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</si>
  <si>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</si>
  <si>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</si>
  <si>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</si>
  <si>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</si>
  <si>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</si>
  <si>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</si>
  <si>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</si>
  <si>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</si>
  <si>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</si>
  <si>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</si>
  <si>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</si>
  <si>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</si>
  <si>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</si>
  <si>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</si>
  <si>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</si>
  <si>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</si>
  <si>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</si>
  <si>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</si>
  <si>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</si>
  <si>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</si>
  <si>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</si>
  <si>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</si>
  <si>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</si>
  <si>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</si>
  <si>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</si>
  <si>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</si>
  <si>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</si>
  <si>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</si>
  <si>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</si>
  <si>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</si>
  <si>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</si>
  <si>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</si>
  <si>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</si>
  <si>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</si>
  <si>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</si>
  <si>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</si>
  <si>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</si>
  <si>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</si>
  <si>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</si>
  <si>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</si>
  <si>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</si>
  <si>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</si>
  <si>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</si>
  <si>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</si>
  <si>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</si>
  <si>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</si>
  <si>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</si>
  <si>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</si>
  <si>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</si>
  <si>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</si>
  <si>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</si>
  <si>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</si>
  <si>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</si>
  <si>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</si>
  <si>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</si>
  <si>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</si>
  <si>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</si>
  <si>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</si>
  <si>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</si>
  <si>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</si>
  <si>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</si>
  <si>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</si>
  <si>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</si>
  <si>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</si>
  <si>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</si>
  <si>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</si>
  <si>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</si>
  <si>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</si>
  <si>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</si>
  <si>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</si>
  <si>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</si>
  <si>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</si>
  <si>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</si>
  <si>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</si>
  <si>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</si>
  <si>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</si>
  <si>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</si>
  <si>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</si>
  <si>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</si>
  <si>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</si>
  <si>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</si>
  <si>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</si>
  <si>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</si>
  <si>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</si>
  <si>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</si>
  <si>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</si>
  <si>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</si>
  <si>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</si>
  <si>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</si>
  <si>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</si>
  <si>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</si>
  <si>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</si>
  <si>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</si>
  <si>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</si>
  <si>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</si>
  <si>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</si>
  <si>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</si>
  <si>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</si>
  <si>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</si>
  <si>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</si>
  <si>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</si>
  <si>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</si>
  <si>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</si>
  <si>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</si>
  <si>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</si>
  <si>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</si>
  <si>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</si>
  <si>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</si>
  <si>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</si>
  <si>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</si>
  <si>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</si>
  <si>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</si>
  <si>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</si>
  <si>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</si>
  <si>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</si>
  <si>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</si>
  <si>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</si>
  <si>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</si>
  <si>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</si>
  <si>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</si>
  <si>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</si>
  <si>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</si>
  <si>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</si>
  <si>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</si>
  <si>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</si>
  <si>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</si>
  <si>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</si>
  <si>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</si>
  <si>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</si>
  <si>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</si>
  <si>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</si>
  <si>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</si>
  <si>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</si>
  <si>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</si>
  <si>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</si>
  <si>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</si>
  <si>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</si>
  <si>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</si>
  <si>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</si>
  <si>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</si>
  <si>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</si>
  <si>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</si>
  <si>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</si>
  <si>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</si>
  <si>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</si>
  <si>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</si>
  <si>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</si>
  <si>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</si>
  <si>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</si>
  <si>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</si>
  <si>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</si>
  <si>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</si>
  <si>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</si>
  <si>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</si>
  <si>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</si>
  <si>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</si>
  <si>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</si>
  <si>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</si>
  <si>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</si>
  <si>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</si>
  <si>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</si>
  <si>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</si>
  <si>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</si>
  <si>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</si>
  <si>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</si>
  <si>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</si>
  <si>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</si>
  <si>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</si>
  <si>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</si>
  <si>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</si>
  <si>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</si>
  <si>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</si>
  <si>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</si>
  <si>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</si>
  <si>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</si>
  <si>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</si>
  <si>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</si>
  <si>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</si>
  <si>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</si>
  <si>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</si>
  <si>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</si>
  <si>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</si>
  <si>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</si>
  <si>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</si>
  <si>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</si>
  <si>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</si>
  <si>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</si>
  <si>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</si>
  <si>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</si>
  <si>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</si>
  <si>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</si>
  <si>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</si>
  <si>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</si>
  <si>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</si>
  <si>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</si>
  <si>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</si>
  <si>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</si>
  <si>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</si>
  <si>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</si>
  <si>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</si>
  <si>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</si>
  <si>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</si>
  <si>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</si>
  <si>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</si>
  <si>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</si>
  <si>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</si>
  <si>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</si>
  <si>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</si>
  <si>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</si>
  <si>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</si>
  <si>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</si>
  <si>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</si>
  <si>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</si>
  <si>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</si>
  <si>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</si>
  <si>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</si>
  <si>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</si>
  <si>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</si>
  <si>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</si>
  <si>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</si>
  <si>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</si>
  <si>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</si>
  <si>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</si>
  <si>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</si>
  <si>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</si>
  <si>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</si>
  <si>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</si>
  <si>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</si>
  <si>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</si>
  <si>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</si>
  <si>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</si>
  <si>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</si>
  <si>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</si>
  <si>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</si>
  <si>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</si>
  <si>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</si>
  <si>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</si>
  <si>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</si>
  <si>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</si>
  <si>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</si>
  <si>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</si>
  <si>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</si>
  <si>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</si>
  <si>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</si>
  <si>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</si>
  <si>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</si>
  <si>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</si>
  <si>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</si>
  <si>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</si>
  <si>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</si>
  <si>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</si>
  <si>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</si>
  <si>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</si>
  <si>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</si>
  <si>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</si>
  <si>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</si>
  <si>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</si>
  <si>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</si>
  <si>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</si>
  <si>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</si>
  <si>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</si>
  <si>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</si>
  <si>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</si>
  <si>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</si>
  <si>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</si>
  <si>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</si>
  <si>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</si>
  <si>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</si>
  <si>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</si>
  <si>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</si>
  <si>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</si>
  <si>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</si>
  <si>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</si>
  <si>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</si>
  <si>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</si>
  <si>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</si>
  <si>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</si>
  <si>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</si>
  <si>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</si>
  <si>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</si>
  <si>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</si>
  <si>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</si>
  <si>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</si>
  <si>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</si>
  <si>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</si>
  <si>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</si>
  <si>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</si>
  <si>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</si>
  <si>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</si>
  <si>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</si>
  <si>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</si>
  <si>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</si>
  <si>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</si>
  <si>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</si>
  <si>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</si>
  <si>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</si>
  <si>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</si>
  <si>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</si>
  <si>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</si>
  <si>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</si>
  <si>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</si>
  <si>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</si>
  <si>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</si>
  <si>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</si>
  <si>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</si>
  <si>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</si>
  <si>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</si>
  <si>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</si>
  <si>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</si>
  <si>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</si>
  <si>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</si>
  <si>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</si>
  <si>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</si>
  <si>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</si>
  <si>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</si>
  <si>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</si>
  <si>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</si>
  <si>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</si>
  <si>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</si>
  <si>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</si>
  <si>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</si>
  <si>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</si>
  <si>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</si>
  <si>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</si>
  <si>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</si>
  <si>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</si>
  <si>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</si>
  <si>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</si>
  <si>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</si>
  <si>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</si>
  <si>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</si>
  <si>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</si>
  <si>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</si>
  <si>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</si>
  <si>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</si>
  <si>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</si>
  <si>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</si>
  <si>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</si>
  <si>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</si>
  <si>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</si>
  <si>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</si>
  <si>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</si>
  <si>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</si>
  <si>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</si>
  <si>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</si>
  <si>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</si>
  <si>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</si>
  <si>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</si>
  <si>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</si>
  <si>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</si>
  <si>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</si>
  <si>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</si>
  <si>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</si>
  <si>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</si>
  <si>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</si>
  <si>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</si>
  <si>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</si>
  <si>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</si>
  <si>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</si>
  <si>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</si>
  <si>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</si>
  <si>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</si>
  <si>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</si>
  <si>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</si>
  <si>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</si>
  <si>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</si>
  <si>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</si>
  <si>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</si>
  <si>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</si>
  <si>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</si>
  <si>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</si>
  <si>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</si>
  <si>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</si>
  <si>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</si>
  <si>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</si>
  <si>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</si>
  <si>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</si>
  <si>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</si>
  <si>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</si>
  <si>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</si>
  <si>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</si>
  <si>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</si>
  <si>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</si>
  <si>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</si>
  <si>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</si>
  <si>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</si>
  <si>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</si>
  <si>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</si>
  <si>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</si>
  <si>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</si>
  <si>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</si>
  <si>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</si>
  <si>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</si>
  <si>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</si>
  <si>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</si>
  <si>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</si>
  <si>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</si>
  <si>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</si>
  <si>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</si>
  <si>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</si>
  <si>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</si>
  <si>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</si>
  <si>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</si>
  <si>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</si>
  <si>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</si>
  <si>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</si>
  <si>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</si>
  <si>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</si>
  <si>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</si>
  <si>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</si>
  <si>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</si>
  <si>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</si>
  <si>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</si>
  <si>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</si>
  <si>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</si>
  <si>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</si>
  <si>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</si>
  <si>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</si>
  <si>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</si>
  <si>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</si>
  <si>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</si>
  <si>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</si>
  <si>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</si>
  <si>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</si>
  <si>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</si>
  <si>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</si>
  <si>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</si>
  <si>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</si>
  <si>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</si>
  <si>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</si>
  <si>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</si>
  <si>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</si>
  <si>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</si>
  <si>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</si>
  <si>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</si>
  <si>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</si>
  <si>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</si>
  <si>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</si>
  <si>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</si>
  <si>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</si>
  <si>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</si>
  <si>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</si>
  <si>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</si>
  <si>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</si>
  <si>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</si>
  <si>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</si>
  <si>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</si>
  <si>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</si>
  <si>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</si>
  <si>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</si>
  <si>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</si>
  <si>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</si>
  <si>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</si>
  <si>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</si>
  <si>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</si>
  <si>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</si>
  <si>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</si>
  <si>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</si>
  <si>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</si>
  <si>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</si>
  <si>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</si>
  <si>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</si>
  <si>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</si>
  <si>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</si>
  <si>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</si>
  <si>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</si>
  <si>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</si>
  <si>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</si>
  <si>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</si>
  <si>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</si>
  <si>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</si>
  <si>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</si>
  <si>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</si>
  <si>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</si>
  <si>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</si>
  <si>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</si>
  <si>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</si>
  <si>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</si>
  <si>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</si>
  <si>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</si>
  <si>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</si>
  <si>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</si>
  <si>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</si>
  <si>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</si>
  <si>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</si>
  <si>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</si>
  <si>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</si>
  <si>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</si>
  <si>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</si>
  <si>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</si>
  <si>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</si>
  <si>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</si>
  <si>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</si>
  <si>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</si>
  <si>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</si>
  <si>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</si>
  <si>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</si>
  <si>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</si>
  <si>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</si>
  <si>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</si>
  <si>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</si>
  <si>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</si>
  <si>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</si>
  <si>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</si>
  <si>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</si>
  <si>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</si>
  <si>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</si>
  <si>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</si>
  <si>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</si>
  <si>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</si>
  <si>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</si>
  <si>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</si>
  <si>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</si>
  <si>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</si>
  <si>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</si>
  <si>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</si>
  <si>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</si>
  <si>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</si>
  <si>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</si>
  <si>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</si>
  <si>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</si>
  <si>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</si>
  <si>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</si>
  <si>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</si>
  <si>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</si>
  <si>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</si>
  <si>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</si>
  <si>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</si>
  <si>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</si>
  <si>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</si>
  <si>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</si>
  <si>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</si>
  <si>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</si>
  <si>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</si>
  <si>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</si>
  <si>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</si>
  <si>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</si>
  <si>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</si>
  <si>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</si>
  <si>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</si>
  <si>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</si>
  <si>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</si>
  <si>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</si>
  <si>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</si>
  <si>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</si>
  <si>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</si>
  <si>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</si>
  <si>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</si>
  <si>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</si>
  <si>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</si>
  <si>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</si>
  <si>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</si>
  <si>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</si>
  <si>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</si>
  <si>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</si>
  <si>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</si>
  <si>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</si>
  <si>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</si>
  <si>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</si>
  <si>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</si>
  <si>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</si>
  <si>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</si>
  <si>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</si>
  <si>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</si>
  <si>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</si>
  <si>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</si>
  <si>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</si>
  <si>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</si>
  <si>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</si>
  <si>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</si>
  <si>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</si>
  <si>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</si>
  <si>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</si>
  <si>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</si>
  <si>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</si>
  <si>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</si>
  <si>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</si>
  <si>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</si>
  <si>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</si>
  <si>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</si>
  <si>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</si>
  <si>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</si>
  <si>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</si>
  <si>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</si>
  <si>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</si>
  <si>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</si>
  <si>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</si>
  <si>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</si>
  <si>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</si>
  <si>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</si>
  <si>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</si>
  <si>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</si>
  <si>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</si>
  <si>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</si>
  <si>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</si>
  <si>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</si>
  <si>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</si>
  <si>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</si>
  <si>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</si>
  <si>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</si>
  <si>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</si>
  <si>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</si>
  <si>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</si>
  <si>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</si>
  <si>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</si>
  <si>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</si>
  <si>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</si>
  <si>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</si>
  <si>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</si>
  <si>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</si>
  <si>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</si>
  <si>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</si>
  <si>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</si>
  <si>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</si>
  <si>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</si>
  <si>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</si>
  <si>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</si>
  <si>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</si>
  <si>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</si>
  <si>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</si>
  <si>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</si>
  <si>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</si>
  <si>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</si>
  <si>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</si>
  <si>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</si>
  <si>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</si>
  <si>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</si>
  <si>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</si>
  <si>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</si>
  <si>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</si>
  <si>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</si>
  <si>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</si>
  <si>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</si>
  <si>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</si>
  <si>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</si>
  <si>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</si>
  <si>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</si>
  <si>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</si>
  <si>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</si>
  <si>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</si>
  <si>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</si>
  <si>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</si>
  <si>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</si>
  <si>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</si>
  <si>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</si>
  <si>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</si>
  <si>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</si>
  <si>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</si>
  <si>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</si>
  <si>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</si>
  <si>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</si>
  <si>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</si>
  <si>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</si>
  <si>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</si>
  <si>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</si>
  <si>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</si>
  <si>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</si>
  <si>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</si>
  <si>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</si>
  <si>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</si>
  <si>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</si>
  <si>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</si>
  <si>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</si>
  <si>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</si>
  <si>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</si>
  <si>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</si>
  <si>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</si>
  <si>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</si>
  <si>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</si>
  <si>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</si>
  <si>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</si>
  <si>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</si>
  <si>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</si>
  <si>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</si>
  <si>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</si>
  <si>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</si>
  <si>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</si>
  <si>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</si>
  <si>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</si>
  <si>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</si>
  <si>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</si>
  <si>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</si>
  <si>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</si>
  <si>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</si>
  <si>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</si>
  <si>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</si>
  <si>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</si>
  <si>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</si>
  <si>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</si>
  <si>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</si>
  <si>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</si>
  <si>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</si>
  <si>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</si>
  <si>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</si>
  <si>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</si>
  <si>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</si>
  <si>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</si>
  <si>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</si>
  <si>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</si>
  <si>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</si>
  <si>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</si>
  <si>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</si>
  <si>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</si>
  <si>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</si>
  <si>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</si>
  <si>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</si>
  <si>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</si>
  <si>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</si>
  <si>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</si>
  <si>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</si>
  <si>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</si>
  <si>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</si>
  <si>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</si>
  <si>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</si>
  <si>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</si>
  <si>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</si>
  <si>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</si>
  <si>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</si>
  <si>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</si>
  <si>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</si>
  <si>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</si>
  <si>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</si>
  <si>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</si>
  <si>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</si>
  <si>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</si>
  <si>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</si>
  <si>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</si>
  <si>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</si>
  <si>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</si>
  <si>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</si>
  <si>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</si>
  <si>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</si>
  <si>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</si>
  <si>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</si>
  <si>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</si>
  <si>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</si>
  <si>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</si>
  <si>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</si>
  <si>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</si>
  <si>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</si>
  <si>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</si>
  <si>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</si>
  <si>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</si>
  <si>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</si>
  <si>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</si>
  <si>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</si>
  <si>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</si>
  <si>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</si>
  <si>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</si>
  <si>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</si>
  <si>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</si>
  <si>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</si>
  <si>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</si>
  <si>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</si>
  <si>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</si>
  <si>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</si>
  <si>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</si>
  <si>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</si>
  <si>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</si>
  <si>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</si>
  <si>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</si>
  <si>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</si>
  <si>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</si>
  <si>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</si>
  <si>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</si>
  <si>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</si>
  <si>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</si>
  <si>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</si>
  <si>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</si>
  <si>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</si>
  <si>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</si>
  <si>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</si>
  <si>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</si>
  <si>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</si>
  <si>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</si>
  <si>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</si>
  <si>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</si>
  <si>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</si>
  <si>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</si>
  <si>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</si>
  <si>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</si>
  <si>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</si>
  <si>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</si>
  <si>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</si>
  <si>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</si>
  <si>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</si>
  <si>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</si>
  <si>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</si>
  <si>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</si>
  <si>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</si>
  <si>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</si>
  <si>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</si>
  <si>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</si>
  <si>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</si>
  <si>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</si>
  <si>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</si>
  <si>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</si>
  <si>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</si>
  <si>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</si>
  <si>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</si>
  <si>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</si>
  <si>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</si>
  <si>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</si>
  <si>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</si>
  <si>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</si>
  <si>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</si>
  <si>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</si>
  <si>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</si>
  <si>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</si>
  <si>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</si>
  <si>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</si>
  <si>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</si>
  <si>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</si>
  <si>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</si>
  <si>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</si>
  <si>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</si>
  <si>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</si>
  <si>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</si>
  <si>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</si>
  <si>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</si>
  <si>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</si>
  <si>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</si>
  <si>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</si>
  <si>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</si>
  <si>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</si>
  <si>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</si>
  <si>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</si>
  <si>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</si>
  <si>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</si>
  <si>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</si>
  <si>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</si>
  <si>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</si>
  <si>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</si>
  <si>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</si>
  <si>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</si>
  <si>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</si>
  <si>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</si>
  <si>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</si>
  <si>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</si>
  <si>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</si>
  <si>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</si>
  <si>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</si>
  <si>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</si>
  <si>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</si>
  <si>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</si>
  <si>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</si>
  <si>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</si>
  <si>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</si>
  <si>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</si>
  <si>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</si>
  <si>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</si>
  <si>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</si>
  <si>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</si>
  <si>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</si>
  <si>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</si>
  <si>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</si>
  <si>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</si>
  <si>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</si>
  <si>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</si>
  <si>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</si>
  <si>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</si>
  <si>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</si>
  <si>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</si>
  <si>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</si>
  <si>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</si>
  <si>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</si>
  <si>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</si>
  <si>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</si>
  <si>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</si>
  <si>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</si>
  <si>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</si>
  <si>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</si>
  <si>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</si>
  <si>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</si>
  <si>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</si>
  <si>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</si>
  <si>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</si>
  <si>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</si>
  <si>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</si>
  <si>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</si>
  <si>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</si>
  <si>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</si>
  <si>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</si>
  <si>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</si>
  <si>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</si>
  <si>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</si>
  <si>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</si>
  <si>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</si>
  <si>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</si>
  <si>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</si>
  <si>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</si>
  <si>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</si>
  <si>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</si>
  <si>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</si>
  <si>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</si>
  <si>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</si>
  <si>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</si>
  <si>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</si>
  <si>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</si>
  <si>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</si>
  <si>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</si>
  <si>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</si>
  <si>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</si>
  <si>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</si>
  <si>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</si>
  <si>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</si>
  <si>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</si>
  <si>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</si>
  <si>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</si>
  <si>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</si>
  <si>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</si>
  <si>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</si>
  <si>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</si>
  <si>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</si>
  <si>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</si>
  <si>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</si>
  <si>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</si>
  <si>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</si>
  <si>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</si>
  <si>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</si>
  <si>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</si>
  <si>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</si>
  <si>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</si>
  <si>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</si>
  <si>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</si>
  <si>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</si>
  <si>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</si>
  <si>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</si>
  <si>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</si>
  <si>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</si>
  <si>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</si>
  <si>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</si>
  <si>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</si>
  <si>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</si>
  <si>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</si>
  <si>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</si>
  <si>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</si>
  <si>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</si>
  <si>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</si>
  <si>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</si>
  <si>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</si>
  <si>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</si>
  <si>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</si>
  <si>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</si>
  <si>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</si>
  <si>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</si>
  <si>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</si>
  <si>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</si>
  <si>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</si>
  <si>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</si>
  <si>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</si>
  <si>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</si>
  <si>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</si>
  <si>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</si>
  <si>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</si>
  <si>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</si>
  <si>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</si>
  <si>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</si>
  <si>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</si>
  <si>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</si>
  <si>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</si>
  <si>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</si>
  <si>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</si>
  <si>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</si>
  <si>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</si>
  <si>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</si>
  <si>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</si>
  <si>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</si>
  <si>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</si>
  <si>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</si>
  <si>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</si>
  <si>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</si>
  <si>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</si>
  <si>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</si>
  <si>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</si>
  <si>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</si>
  <si>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</si>
  <si>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</si>
  <si>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</si>
  <si>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</si>
  <si>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</si>
  <si>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</si>
  <si>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</si>
  <si>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</si>
  <si>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</si>
  <si>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</si>
  <si>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</si>
  <si>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</si>
  <si>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</si>
  <si>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</si>
  <si>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</si>
  <si>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</si>
  <si>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</si>
  <si>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</si>
  <si>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</si>
  <si>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</si>
  <si>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</si>
  <si>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</si>
  <si>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</si>
  <si>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</si>
  <si>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</si>
  <si>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</si>
  <si>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</si>
  <si>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</si>
  <si>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</si>
  <si>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</si>
  <si>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</si>
  <si>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</si>
  <si>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</si>
  <si>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</si>
  <si>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</si>
  <si>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</si>
  <si>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</si>
  <si>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</si>
  <si>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</si>
  <si>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</si>
  <si>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</si>
  <si>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</si>
  <si>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</si>
  <si>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</si>
  <si>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</si>
  <si>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</si>
  <si>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</si>
  <si>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</si>
  <si>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</si>
  <si>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</si>
  <si>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</si>
  <si>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</si>
  <si>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</si>
  <si>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</si>
  <si>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</si>
  <si>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</si>
  <si>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</si>
  <si>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</si>
  <si>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</si>
  <si>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</si>
  <si>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</si>
  <si>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</si>
  <si>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</si>
  <si>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</si>
  <si>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</si>
  <si>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</si>
  <si>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</si>
  <si>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</si>
  <si>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</si>
  <si>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</si>
  <si>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</si>
  <si>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</si>
  <si>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</si>
  <si>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</si>
  <si>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</si>
  <si>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</si>
  <si>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</si>
  <si>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</si>
  <si>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</si>
  <si>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</si>
  <si>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</si>
  <si>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</si>
  <si>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</si>
  <si>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</si>
  <si>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</si>
  <si>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</si>
  <si>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</si>
  <si>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</si>
  <si>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</si>
  <si>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</si>
  <si>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</si>
  <si>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</si>
  <si>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</si>
  <si>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</si>
  <si>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</si>
  <si>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</si>
  <si>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</si>
  <si>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</si>
  <si>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</si>
  <si>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</si>
  <si>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</si>
  <si>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</si>
  <si>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</si>
  <si>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</si>
  <si>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</si>
  <si>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</si>
  <si>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</si>
  <si>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</si>
  <si>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</si>
  <si>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</si>
  <si>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</si>
  <si>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</si>
  <si>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</si>
  <si>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</si>
  <si>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</si>
  <si>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</si>
  <si>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</si>
  <si>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</si>
  <si>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</si>
  <si>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</si>
  <si>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</si>
  <si>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</si>
  <si>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</si>
  <si>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</si>
  <si>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</si>
  <si>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</si>
  <si>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</si>
  <si>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</si>
  <si>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</si>
  <si>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</si>
  <si>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</si>
  <si>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</si>
  <si>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</si>
  <si>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</si>
  <si>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</si>
  <si>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</si>
  <si>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</si>
  <si>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</si>
  <si>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</si>
  <si>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</si>
  <si>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</si>
  <si>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</si>
  <si>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</si>
  <si>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</si>
  <si>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</si>
  <si>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</si>
  <si>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</si>
  <si>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</si>
  <si>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</si>
  <si>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</si>
  <si>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</si>
  <si>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</si>
  <si>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</si>
  <si>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</si>
  <si>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</si>
  <si>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</si>
  <si>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</si>
  <si>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</si>
  <si>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</si>
  <si>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</si>
  <si>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</si>
  <si>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</si>
  <si>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</si>
  <si>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</si>
  <si>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</si>
  <si>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</si>
  <si>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</si>
  <si>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</si>
  <si>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</si>
  <si>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</si>
  <si>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</si>
  <si>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</si>
  <si>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</si>
  <si>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</si>
  <si>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</si>
  <si>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</si>
  <si>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</si>
  <si>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</si>
  <si>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</si>
  <si>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</si>
  <si>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</si>
  <si>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</si>
  <si>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</si>
  <si>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</si>
  <si>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</si>
  <si>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</si>
  <si>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</si>
  <si>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</si>
  <si>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</si>
  <si>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</si>
  <si>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</si>
  <si>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</si>
  <si>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</si>
  <si>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</si>
  <si>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</si>
  <si>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</si>
  <si>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</si>
  <si>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</si>
  <si>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</si>
  <si>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</si>
  <si>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</si>
  <si>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</si>
  <si>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</si>
  <si>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</si>
  <si>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</si>
  <si>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</si>
  <si>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</si>
  <si>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</si>
  <si>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</si>
  <si>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</si>
  <si>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</si>
  <si>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</si>
  <si>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</si>
  <si>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</si>
  <si>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</si>
  <si>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</si>
  <si>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</si>
  <si>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</si>
  <si>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</si>
  <si>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</si>
  <si>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</si>
  <si>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</si>
  <si>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</si>
  <si>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</si>
  <si>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</si>
  <si>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</si>
  <si>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</si>
  <si>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</si>
  <si>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</si>
  <si>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</si>
  <si>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</si>
  <si>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</si>
  <si>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</si>
  <si>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</si>
  <si>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</si>
  <si>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</si>
  <si>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</si>
  <si>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</si>
  <si>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</si>
  <si>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</si>
  <si>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</si>
  <si>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</si>
  <si>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</si>
  <si>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</si>
  <si>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</si>
  <si>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</si>
  <si>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</si>
  <si>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</si>
  <si>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</si>
  <si>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</si>
  <si>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</si>
  <si>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</si>
  <si>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</si>
  <si>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</si>
  <si>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</si>
  <si>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</si>
  <si>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</si>
  <si>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</si>
  <si>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</si>
  <si>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</si>
  <si>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</si>
  <si>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</si>
  <si>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</si>
  <si>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</si>
  <si>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</si>
  <si>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</si>
  <si>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</si>
  <si>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</si>
  <si>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</si>
  <si>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</si>
  <si>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</si>
  <si>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</si>
  <si>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</si>
  <si>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</si>
  <si>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</si>
  <si>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</si>
  <si>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</si>
  <si>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</si>
  <si>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</si>
  <si>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</si>
  <si>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</si>
  <si>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</si>
  <si>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</si>
  <si>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</si>
  <si>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</si>
  <si>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</si>
  <si>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</si>
  <si>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</si>
  <si>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</si>
  <si>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</si>
  <si>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</si>
  <si>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</si>
  <si>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</si>
  <si>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</si>
  <si>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</si>
  <si>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</si>
  <si>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</si>
  <si>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</si>
  <si>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</si>
  <si>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</si>
  <si>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</si>
  <si>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</si>
  <si>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</si>
  <si>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</si>
  <si>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</si>
  <si>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</si>
  <si>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</si>
  <si>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</si>
  <si>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</si>
  <si>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</si>
  <si>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</si>
  <si>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</si>
  <si>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</si>
  <si>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</si>
  <si>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</si>
  <si>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</si>
  <si>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</si>
  <si>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</si>
  <si>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</si>
  <si>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</si>
  <si>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</si>
  <si>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</si>
  <si>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</si>
  <si>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</si>
  <si>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</si>
  <si>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</si>
  <si>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</si>
  <si>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</si>
  <si>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</si>
  <si>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</si>
  <si>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</si>
  <si>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</si>
  <si>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</si>
  <si>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</si>
  <si>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</si>
  <si>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</si>
  <si>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</si>
  <si>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</si>
  <si>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</si>
  <si>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</si>
  <si>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</si>
  <si>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</si>
  <si>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</si>
  <si>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</si>
  <si>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</si>
  <si>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</si>
  <si>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</si>
  <si>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</si>
  <si>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</si>
  <si>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</si>
  <si>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</si>
  <si>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</si>
  <si>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</si>
  <si>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</si>
  <si>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</si>
  <si>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</si>
  <si>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</si>
  <si>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</si>
  <si>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</si>
  <si>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</si>
  <si>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</si>
  <si>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</si>
  <si>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</si>
  <si>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</si>
  <si>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</si>
  <si>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</si>
  <si>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</si>
  <si>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</si>
  <si>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</si>
  <si>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</si>
  <si>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</si>
  <si>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</si>
  <si>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</si>
  <si>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</si>
  <si>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</si>
  <si>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</si>
  <si>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</si>
  <si>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</si>
  <si>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</si>
  <si>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</si>
  <si>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</si>
  <si>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</si>
  <si>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</si>
  <si>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</si>
  <si>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</si>
  <si>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</si>
  <si>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</si>
  <si>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</si>
  <si>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</si>
  <si>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</si>
  <si>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</si>
  <si>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</si>
  <si>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</si>
  <si>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</si>
  <si>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</si>
  <si>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</si>
  <si>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</si>
  <si>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</si>
  <si>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</si>
  <si>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</si>
  <si>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</si>
  <si>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</si>
  <si>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</si>
  <si>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</si>
  <si>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</si>
  <si>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</si>
  <si>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</si>
  <si>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</si>
  <si>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</si>
  <si>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</si>
  <si>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</si>
  <si>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</si>
  <si>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</si>
  <si>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</si>
  <si>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</si>
  <si>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</si>
  <si>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</si>
  <si>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</si>
  <si>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</si>
  <si>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</si>
  <si>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</si>
  <si>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</si>
  <si>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</si>
  <si>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</si>
  <si>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</si>
  <si>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</si>
  <si>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</si>
  <si>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</si>
  <si>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</si>
  <si>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</si>
  <si>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</si>
  <si>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</si>
  <si>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</si>
  <si>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</si>
  <si>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</si>
  <si>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</si>
  <si>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</si>
  <si>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</si>
  <si>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</si>
  <si>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</si>
  <si>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</si>
  <si>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</si>
  <si>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</si>
  <si>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</si>
  <si>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</si>
  <si>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</si>
  <si>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</si>
  <si>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</si>
  <si>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</si>
  <si>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</si>
  <si>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</si>
  <si>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</si>
  <si>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</si>
  <si>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</si>
  <si>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</si>
  <si>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</si>
  <si>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</si>
  <si>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</si>
  <si>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</si>
  <si>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</si>
  <si>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</si>
  <si>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</si>
  <si>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</si>
  <si>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</si>
  <si>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</si>
  <si>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</si>
  <si>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</si>
  <si>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</si>
  <si>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</si>
  <si>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</si>
  <si>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</si>
  <si>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</si>
  <si>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</si>
  <si>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</si>
  <si>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</si>
  <si>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</si>
  <si>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</si>
  <si>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</si>
  <si>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</si>
  <si>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</si>
  <si>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</si>
  <si>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</si>
  <si>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</si>
  <si>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</si>
  <si>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</si>
  <si>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</si>
  <si>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</si>
  <si>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</si>
  <si>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</si>
  <si>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</si>
  <si>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</si>
  <si>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</si>
  <si>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</si>
  <si>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</si>
  <si>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</si>
  <si>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</si>
  <si>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</si>
  <si>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</si>
  <si>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</si>
  <si>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</si>
  <si>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</si>
  <si>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</si>
  <si>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</si>
  <si>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</si>
  <si>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</si>
  <si>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</si>
  <si>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</si>
  <si>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</si>
  <si>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</si>
  <si>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</si>
  <si>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</si>
  <si>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</si>
  <si>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</si>
  <si>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</si>
  <si>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</si>
  <si>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</si>
  <si>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</si>
  <si>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</si>
  <si>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</si>
  <si>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</si>
  <si>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</si>
  <si>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</si>
  <si>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</si>
  <si>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</si>
  <si>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</si>
  <si>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</si>
  <si>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</si>
  <si>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</si>
  <si>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</si>
  <si>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</si>
  <si>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</si>
  <si>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</si>
  <si>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</si>
  <si>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</si>
  <si>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</si>
  <si>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</si>
  <si>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</si>
  <si>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</si>
  <si>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</si>
  <si>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</si>
  <si>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</si>
  <si>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</si>
  <si>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</si>
  <si>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</si>
  <si>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</si>
  <si>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</si>
  <si>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</si>
  <si>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</si>
  <si>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</si>
  <si>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</si>
  <si>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</si>
  <si>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</si>
  <si>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</si>
  <si>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</si>
  <si>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</si>
  <si>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</si>
  <si>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</si>
  <si>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</si>
  <si>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</si>
  <si>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</si>
  <si>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</si>
  <si>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</si>
  <si>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</si>
  <si>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</si>
  <si>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</si>
  <si>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</si>
  <si>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</si>
  <si>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</si>
  <si>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</si>
  <si>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</si>
  <si>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</si>
  <si>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</si>
  <si>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</si>
  <si>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</si>
  <si>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</si>
  <si>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</si>
  <si>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</si>
  <si>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</si>
  <si>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</si>
  <si>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</si>
  <si>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</si>
  <si>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</si>
  <si>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</si>
  <si>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</si>
  <si>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</si>
  <si>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</si>
  <si>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</si>
  <si>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</si>
  <si>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</si>
  <si>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</si>
  <si>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</si>
  <si>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</si>
  <si>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</si>
  <si>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</si>
  <si>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</si>
  <si>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</si>
  <si>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</si>
  <si>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</si>
  <si>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</si>
  <si>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</si>
  <si>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</si>
  <si>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</si>
  <si>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</si>
  <si>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</si>
  <si>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</si>
  <si>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</si>
  <si>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</si>
  <si>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</si>
  <si>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</si>
  <si>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</si>
  <si>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</si>
  <si>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</si>
  <si>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</si>
  <si>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</si>
  <si>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</si>
  <si>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</si>
  <si>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</si>
  <si>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</si>
  <si>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</si>
  <si>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</si>
  <si>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</si>
  <si>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</si>
  <si>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</si>
  <si>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</si>
  <si>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</si>
  <si>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</si>
  <si>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</si>
  <si>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</si>
  <si>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</si>
  <si>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</si>
  <si>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</si>
  <si>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</si>
  <si>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</si>
  <si>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</si>
  <si>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</si>
  <si>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</si>
  <si>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</si>
  <si>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</si>
  <si>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</si>
  <si>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</si>
  <si>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</si>
  <si>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</si>
  <si>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</si>
  <si>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</si>
  <si>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</si>
  <si>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</si>
  <si>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</si>
  <si>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</si>
  <si>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</si>
  <si>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</si>
  <si>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</si>
  <si>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</si>
  <si>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</si>
  <si>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</si>
  <si>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</si>
  <si>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</si>
  <si>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</si>
  <si>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</si>
  <si>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</si>
  <si>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</si>
  <si>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</si>
  <si>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</si>
  <si>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</si>
  <si>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</si>
  <si>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</si>
  <si>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</si>
  <si>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</si>
  <si>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</si>
  <si>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</si>
  <si>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</si>
  <si>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</si>
  <si>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</si>
  <si>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</si>
  <si>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</si>
  <si>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</si>
  <si>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</si>
  <si>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</si>
  <si>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</si>
  <si>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</si>
  <si>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</si>
  <si>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</si>
  <si>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</si>
  <si>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</si>
  <si>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</si>
  <si>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</si>
  <si>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</si>
  <si>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</si>
  <si>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</si>
  <si>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</si>
  <si>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</si>
  <si>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</si>
  <si>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</si>
  <si>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</si>
  <si>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</si>
  <si>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</si>
  <si>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</si>
  <si>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</si>
  <si>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</si>
  <si>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</si>
  <si>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</si>
  <si>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</si>
  <si>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</si>
  <si>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</si>
  <si>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</si>
  <si>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</si>
  <si>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</si>
  <si>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</si>
  <si>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</si>
  <si>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</si>
  <si>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</si>
  <si>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</si>
  <si>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</si>
  <si>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</si>
  <si>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</si>
  <si>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</si>
  <si>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</si>
  <si>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</si>
  <si>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</si>
  <si>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</si>
  <si>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</si>
  <si>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</si>
  <si>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</si>
  <si>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</si>
  <si>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</si>
  <si>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</si>
  <si>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</si>
  <si>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</si>
  <si>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</si>
  <si>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</si>
  <si>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</si>
  <si>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</si>
  <si>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</si>
  <si>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</si>
  <si>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</si>
  <si>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</si>
  <si>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</si>
  <si>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</si>
  <si>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</si>
  <si>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</si>
  <si>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</si>
  <si>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</si>
  <si>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</si>
  <si>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</si>
  <si>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</si>
  <si>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</si>
  <si>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</si>
  <si>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</si>
  <si>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</si>
  <si>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</si>
  <si>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</si>
  <si>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</si>
  <si>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</si>
  <si>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</si>
  <si>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</si>
  <si>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</si>
  <si>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</si>
  <si>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</si>
  <si>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</si>
  <si>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</si>
  <si>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</si>
  <si>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</si>
  <si>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</si>
  <si>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</si>
  <si>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</si>
  <si>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</si>
  <si>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</si>
  <si>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</si>
  <si>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</si>
  <si>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</si>
  <si>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</si>
  <si>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</si>
  <si>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</si>
  <si>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</si>
  <si>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</si>
  <si>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</si>
  <si>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</si>
  <si>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</si>
  <si>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</si>
  <si>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</si>
  <si>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</si>
  <si>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</si>
  <si>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</si>
  <si>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</si>
  <si>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</si>
  <si>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</si>
  <si>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</si>
  <si>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</si>
  <si>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</si>
  <si>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</si>
  <si>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</si>
  <si>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</si>
  <si>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</si>
  <si>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</si>
  <si>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</si>
  <si>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</si>
  <si>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</si>
  <si>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</si>
  <si>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</si>
  <si>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</si>
  <si>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</si>
  <si>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</si>
  <si>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</si>
  <si>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</si>
  <si>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</si>
  <si>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</si>
  <si>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</si>
  <si>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</si>
  <si>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</si>
  <si>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</si>
  <si>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</si>
  <si>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</si>
  <si>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</si>
  <si>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</si>
  <si>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</si>
  <si>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</si>
  <si>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</si>
  <si>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</si>
  <si>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</si>
  <si>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</si>
  <si>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</si>
  <si>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</si>
  <si>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</si>
  <si>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</si>
  <si>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</si>
  <si>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</si>
  <si>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</si>
  <si>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</si>
  <si>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</si>
  <si>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</si>
  <si>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</si>
  <si>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</si>
  <si>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</si>
  <si>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</si>
  <si>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</si>
  <si>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</si>
  <si>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</si>
  <si>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</si>
  <si>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</si>
  <si>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</si>
  <si>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</si>
  <si>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</si>
  <si>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</si>
  <si>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</si>
  <si>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</si>
  <si>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</si>
  <si>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</si>
  <si>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</si>
  <si>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</si>
  <si>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</si>
  <si>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</si>
  <si>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</si>
  <si>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</si>
  <si>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</si>
  <si>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</si>
  <si>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</si>
  <si>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</si>
  <si>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</si>
  <si>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</si>
  <si>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</si>
  <si>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</si>
  <si>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</si>
  <si>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</si>
  <si>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</si>
  <si>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</si>
  <si>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</si>
  <si>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</si>
  <si>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</si>
  <si>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</si>
  <si>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</si>
  <si>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</si>
  <si>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</si>
  <si>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</si>
  <si>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</si>
  <si>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</si>
  <si>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</si>
  <si>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</si>
  <si>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</si>
  <si>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</si>
  <si>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</si>
  <si>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</si>
  <si>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</si>
  <si>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</si>
  <si>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</si>
  <si>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</si>
  <si>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</si>
  <si>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</si>
  <si>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</si>
  <si>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</si>
  <si>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</si>
  <si>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</si>
  <si>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</si>
  <si>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</si>
  <si>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</si>
  <si>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</si>
  <si>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</si>
  <si>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</si>
  <si>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</si>
  <si>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</si>
  <si>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</si>
  <si>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</si>
  <si>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</si>
  <si>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</si>
  <si>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</si>
  <si>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</si>
  <si>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</si>
  <si>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</si>
  <si>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</si>
  <si>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</si>
  <si>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</si>
  <si>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</si>
  <si>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</si>
  <si>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</si>
  <si>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</si>
  <si>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</si>
  <si>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</si>
  <si>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</si>
  <si>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</si>
  <si>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</si>
  <si>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</si>
  <si>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</si>
  <si>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</si>
  <si>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</si>
  <si>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</si>
  <si>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</si>
  <si>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</si>
  <si>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</si>
  <si>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</si>
  <si>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</si>
  <si>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</si>
  <si>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</si>
  <si>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</si>
  <si>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</si>
  <si>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</si>
  <si>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</si>
  <si>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</si>
  <si>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</si>
  <si>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</si>
  <si>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</si>
  <si>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</si>
  <si>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</si>
  <si>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</si>
  <si>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</si>
  <si>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</si>
  <si>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</si>
  <si>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</si>
  <si>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</si>
  <si>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</si>
  <si>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</si>
  <si>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</si>
  <si>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</si>
  <si>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</si>
  <si>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</si>
  <si>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</si>
  <si>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</si>
  <si>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</si>
  <si>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</si>
  <si>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</si>
  <si>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</si>
  <si>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</si>
  <si>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</si>
  <si>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</si>
  <si>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</si>
  <si>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</si>
  <si>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</si>
  <si>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</si>
  <si>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</si>
  <si>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</si>
  <si>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</si>
  <si>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</si>
  <si>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</si>
  <si>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</si>
  <si>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</si>
  <si>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</si>
  <si>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</si>
  <si>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</si>
  <si>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</si>
  <si>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</si>
  <si>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</si>
  <si>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</si>
  <si>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</si>
  <si>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</si>
  <si>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</si>
  <si>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</si>
  <si>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</si>
  <si>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</si>
  <si>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</si>
  <si>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</si>
  <si>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</si>
  <si>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</si>
  <si>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</si>
  <si>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</si>
  <si>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</si>
  <si>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</si>
  <si>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</si>
  <si>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</si>
  <si>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</si>
  <si>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</si>
  <si>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</si>
  <si>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</si>
  <si>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</si>
  <si>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</si>
  <si>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</si>
  <si>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</si>
  <si>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</si>
  <si>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</si>
  <si>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</si>
  <si>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</si>
  <si>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</si>
  <si>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</si>
  <si>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</si>
  <si>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</si>
  <si>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</si>
  <si>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</si>
  <si>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</si>
  <si>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</si>
  <si>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</si>
  <si>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</si>
  <si>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</si>
  <si>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</si>
  <si>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</si>
  <si>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</si>
  <si>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</si>
  <si>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</si>
  <si>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</si>
  <si>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</si>
  <si>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</si>
  <si>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</si>
  <si>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</si>
  <si>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</si>
  <si>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</si>
  <si>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</si>
  <si>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</si>
  <si>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</si>
  <si>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</si>
  <si>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</si>
  <si>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</si>
  <si>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</si>
  <si>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</si>
  <si>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</si>
  <si>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</si>
  <si>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</si>
  <si>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</si>
  <si>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</si>
  <si>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</si>
  <si>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</si>
  <si>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</si>
  <si>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</si>
  <si>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</si>
  <si>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</si>
  <si>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</si>
  <si>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</si>
  <si>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</si>
  <si>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</si>
  <si>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</si>
  <si>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</si>
  <si>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</si>
  <si>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</si>
  <si>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</si>
  <si>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</si>
  <si>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</si>
  <si>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</si>
  <si>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</si>
  <si>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</si>
  <si>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</si>
  <si>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</si>
  <si>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</si>
  <si>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</si>
  <si>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</si>
  <si>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</si>
  <si>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</si>
  <si>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</si>
  <si>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</si>
  <si>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</si>
  <si>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</si>
  <si>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</si>
  <si>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</si>
  <si>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</si>
  <si>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</si>
  <si>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</si>
  <si>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</si>
  <si>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</si>
  <si>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</si>
  <si>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</si>
  <si>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</si>
  <si>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</si>
  <si>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</si>
  <si>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</si>
  <si>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</si>
  <si>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</si>
  <si>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</si>
  <si>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</si>
  <si>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</si>
  <si>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</si>
  <si>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</si>
  <si>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</si>
  <si>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</si>
  <si>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</si>
  <si>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</si>
  <si>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</si>
  <si>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</si>
  <si>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</si>
  <si>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</si>
  <si>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</si>
  <si>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</si>
  <si>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</si>
  <si>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</si>
  <si>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</si>
  <si>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</si>
  <si>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</si>
  <si>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</si>
  <si>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</si>
  <si>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</si>
  <si>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</si>
  <si>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</si>
  <si>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</si>
  <si>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</si>
  <si>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</si>
  <si>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</si>
  <si>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</si>
  <si>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</si>
  <si>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</si>
  <si>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</si>
  <si>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</si>
  <si>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</si>
  <si>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</si>
  <si>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</si>
  <si>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</si>
  <si>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</si>
  <si>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</si>
  <si>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</si>
  <si>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</si>
  <si>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</si>
  <si>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</si>
  <si>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</si>
  <si>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</si>
  <si>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</si>
  <si>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</si>
  <si>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</si>
  <si>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</si>
  <si>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</si>
  <si>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</si>
  <si>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</si>
  <si>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</si>
  <si>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</si>
  <si>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</si>
  <si>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</si>
  <si>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</si>
  <si>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</si>
  <si>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</si>
  <si>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</si>
  <si>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</si>
  <si>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</si>
  <si>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</si>
  <si>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</si>
  <si>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</si>
  <si>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</si>
  <si>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</si>
  <si>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</si>
  <si>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</si>
  <si>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</si>
  <si>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</si>
  <si>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</si>
  <si>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</si>
  <si>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</si>
  <si>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</si>
  <si>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</si>
  <si>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</si>
  <si>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</si>
  <si>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</si>
  <si>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</si>
  <si>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</si>
  <si>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</si>
  <si>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</si>
  <si>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</si>
  <si>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</si>
  <si>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</si>
  <si>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</si>
  <si>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</si>
  <si>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</si>
  <si>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</si>
  <si>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</si>
  <si>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</si>
  <si>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</si>
  <si>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</si>
  <si>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</si>
  <si>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</si>
  <si>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</si>
  <si>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</si>
  <si>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</si>
  <si>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</si>
  <si>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</si>
  <si>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</si>
  <si>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</si>
  <si>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</si>
  <si>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</si>
  <si>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</si>
  <si>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</si>
  <si>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</si>
  <si>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</si>
  <si>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</si>
  <si>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</si>
  <si>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</si>
  <si>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</si>
  <si>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</si>
  <si>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</si>
  <si>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</si>
  <si>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</si>
  <si>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</si>
  <si>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</si>
  <si>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</si>
  <si>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</si>
  <si>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</si>
  <si>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</si>
  <si>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</si>
  <si>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</si>
  <si>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</si>
  <si>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</si>
  <si>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</si>
  <si>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</si>
  <si>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</si>
  <si>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</si>
  <si>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</si>
  <si>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</si>
  <si>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</si>
  <si>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</si>
  <si>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</si>
  <si>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</si>
  <si>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</si>
  <si>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</si>
  <si>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</si>
  <si>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</si>
  <si>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</si>
  <si>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</si>
  <si>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</si>
  <si>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</si>
  <si>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</si>
  <si>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</si>
  <si>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</si>
  <si>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</si>
  <si>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</si>
  <si>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</si>
  <si>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</si>
  <si>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</si>
  <si>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</si>
  <si>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</si>
  <si>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</si>
  <si>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</si>
  <si>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</si>
  <si>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</si>
  <si>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</si>
  <si>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</si>
  <si>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</si>
  <si>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</si>
  <si>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</si>
  <si>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</si>
  <si>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</si>
  <si>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</si>
  <si>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</si>
  <si>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</si>
  <si>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</si>
  <si>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</si>
  <si>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</si>
  <si>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</si>
  <si>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</si>
  <si>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</si>
  <si>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</si>
  <si>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</si>
  <si>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</si>
  <si>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</si>
  <si>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</si>
  <si>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</si>
  <si>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</si>
  <si>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</si>
  <si>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</si>
  <si>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</si>
  <si>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</si>
  <si>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</si>
  <si>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</si>
  <si>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</si>
  <si>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</si>
  <si>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</si>
  <si>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</si>
  <si>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</si>
  <si>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</si>
  <si>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</si>
  <si>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</si>
  <si>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</si>
  <si>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</si>
  <si>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</si>
  <si>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</si>
  <si>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</si>
  <si>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</si>
  <si>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</si>
  <si>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</si>
  <si>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</si>
  <si>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</si>
  <si>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</si>
  <si>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</si>
  <si>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</si>
  <si>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</si>
  <si>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</si>
  <si>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</si>
  <si>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</si>
  <si>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</si>
  <si>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</si>
  <si>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</si>
  <si>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</si>
  <si>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</si>
  <si>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</si>
  <si>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</si>
  <si>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</si>
  <si>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</si>
  <si>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</si>
  <si>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</si>
  <si>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</si>
  <si>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</si>
  <si>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</si>
  <si>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</si>
  <si>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</si>
  <si>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</si>
  <si>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</si>
  <si>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</si>
  <si>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</si>
  <si>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</si>
  <si>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</si>
  <si>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</si>
  <si>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</si>
  <si>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</si>
  <si>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</si>
  <si>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</si>
  <si>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</si>
  <si>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</si>
  <si>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</si>
  <si>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</si>
  <si>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</si>
  <si>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</si>
  <si>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</si>
  <si>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</si>
  <si>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</si>
  <si>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</si>
  <si>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</si>
  <si>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</si>
  <si>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</si>
  <si>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</si>
  <si>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</si>
  <si>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</si>
  <si>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</si>
  <si>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</si>
  <si>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</si>
  <si>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</si>
  <si>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</si>
  <si>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</si>
  <si>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</si>
  <si>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</si>
  <si>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</si>
  <si>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</si>
  <si>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</si>
  <si>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</si>
  <si>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</si>
  <si>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</si>
  <si>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</si>
  <si>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</si>
  <si>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</si>
  <si>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</si>
  <si>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</si>
  <si>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</si>
  <si>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</si>
  <si>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</si>
  <si>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</si>
  <si>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</si>
  <si>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</si>
  <si>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</si>
  <si>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</si>
  <si>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</si>
  <si>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</si>
  <si>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</si>
  <si>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</si>
  <si>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</si>
  <si>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</si>
  <si>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</si>
  <si>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</si>
  <si>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</si>
  <si>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</si>
  <si>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</si>
  <si>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</si>
  <si>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</si>
  <si>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</si>
  <si>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</si>
  <si>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</si>
  <si>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</si>
  <si>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</si>
  <si>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</si>
  <si>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</si>
  <si>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</si>
  <si>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</si>
  <si>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</si>
  <si>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</si>
  <si>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</si>
  <si>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</si>
  <si>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</si>
  <si>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</si>
  <si>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</si>
  <si>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</si>
  <si>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</si>
  <si>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</si>
  <si>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</si>
  <si>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</si>
  <si>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</si>
  <si>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</si>
  <si>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</si>
  <si>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</si>
  <si>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</si>
  <si>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</si>
  <si>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</si>
  <si>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</si>
  <si>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</si>
  <si>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</si>
  <si>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</si>
  <si>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</si>
  <si>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</si>
  <si>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</si>
  <si>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</si>
  <si>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</si>
  <si>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</si>
  <si>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</si>
  <si>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</si>
  <si>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</si>
  <si>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</si>
  <si>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</si>
  <si>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</si>
  <si>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</si>
  <si>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</si>
  <si>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</si>
  <si>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</si>
  <si>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</si>
  <si>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</si>
  <si>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</si>
  <si>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</si>
  <si>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</si>
  <si>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</si>
  <si>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</si>
  <si>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</si>
  <si>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</si>
  <si>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</si>
  <si>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</si>
  <si>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</si>
  <si>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</si>
  <si>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</si>
  <si>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</si>
  <si>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</si>
  <si>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</si>
  <si>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</si>
  <si>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</si>
  <si>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</si>
  <si>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</si>
  <si>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</si>
  <si>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</si>
  <si>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</si>
  <si>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</si>
  <si>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</si>
  <si>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</si>
  <si>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</si>
  <si>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</si>
  <si>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</si>
  <si>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</si>
  <si>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</si>
  <si>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</si>
  <si>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</si>
  <si>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</si>
  <si>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</si>
  <si>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</si>
  <si>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</si>
  <si>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</si>
  <si>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</si>
  <si>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</si>
  <si>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</si>
  <si>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</si>
  <si>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</si>
  <si>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</si>
  <si>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</si>
  <si>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</si>
  <si>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</si>
  <si>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</si>
  <si>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</si>
  <si>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</si>
  <si>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</si>
  <si>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</si>
  <si>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</si>
  <si>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</si>
  <si>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</si>
  <si>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</si>
  <si>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</si>
  <si>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</si>
  <si>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</si>
  <si>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</si>
  <si>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</si>
  <si>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</si>
  <si>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</si>
  <si>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</si>
  <si>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</si>
  <si>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</si>
  <si>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</si>
  <si>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</si>
  <si>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</si>
  <si>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</si>
  <si>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</si>
  <si>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</si>
  <si>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</si>
  <si>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</si>
  <si>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</si>
  <si>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</si>
  <si>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</si>
  <si>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</si>
  <si>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</si>
  <si>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</si>
  <si>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</si>
  <si>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</si>
  <si>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</si>
  <si>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</si>
  <si>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</si>
  <si>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</si>
  <si>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</si>
  <si>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</si>
  <si>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</si>
  <si>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</si>
  <si>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</si>
  <si>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</si>
  <si>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</si>
  <si>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</si>
  <si>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</si>
  <si>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</si>
  <si>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</si>
  <si>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</si>
  <si>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</si>
  <si>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</si>
  <si>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</si>
  <si>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</si>
  <si>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</si>
  <si>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</si>
  <si>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</si>
  <si>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</si>
  <si>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</si>
  <si>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</si>
  <si>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</si>
  <si>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</si>
  <si>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</si>
  <si>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</si>
  <si>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</si>
  <si>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</si>
  <si>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</si>
  <si>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</si>
  <si>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</si>
  <si>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</si>
  <si>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</si>
  <si>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</si>
  <si>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</si>
  <si>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</si>
  <si>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</si>
  <si>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</si>
  <si>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</si>
  <si>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</si>
  <si>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</si>
  <si>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</si>
  <si>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</si>
  <si>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</si>
  <si>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</si>
  <si>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</si>
  <si>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</si>
  <si>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</si>
  <si>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</si>
  <si>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</si>
  <si>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</si>
  <si>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</si>
  <si>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</si>
  <si>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</si>
  <si>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</si>
  <si>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</si>
  <si>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</si>
  <si>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</si>
  <si>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</si>
  <si>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</si>
  <si>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</si>
  <si>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</si>
  <si>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</si>
  <si>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</si>
  <si>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</si>
  <si>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</si>
  <si>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</si>
  <si>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</si>
  <si>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</si>
  <si>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</si>
  <si>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</si>
  <si>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</si>
  <si>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</si>
  <si>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</si>
  <si>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</si>
  <si>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</si>
  <si>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</si>
  <si>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</si>
  <si>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</si>
  <si>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</si>
  <si>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</si>
  <si>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</si>
  <si>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</si>
  <si>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</si>
  <si>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</si>
  <si>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</si>
  <si>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</si>
  <si>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</si>
  <si>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</si>
  <si>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</si>
  <si>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</si>
  <si>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</si>
  <si>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</si>
  <si>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</si>
  <si>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</si>
  <si>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</si>
  <si>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</si>
  <si>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</si>
  <si>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</si>
  <si>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</si>
  <si>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</si>
  <si>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</si>
  <si>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</si>
  <si>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</si>
  <si>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</si>
  <si>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</si>
  <si>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</si>
  <si>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</si>
  <si>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</si>
  <si>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</si>
  <si>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</si>
  <si>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</si>
  <si>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</si>
  <si>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</si>
  <si>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</si>
  <si>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</si>
  <si>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</si>
  <si>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</si>
  <si>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</si>
  <si>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</si>
  <si>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</si>
  <si>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</si>
  <si>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</si>
  <si>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</si>
  <si>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</si>
  <si>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</si>
  <si>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</si>
  <si>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</si>
  <si>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</si>
  <si>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</si>
  <si>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</si>
  <si>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</si>
  <si>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</si>
  <si>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</si>
  <si>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</si>
  <si>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</si>
  <si>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</si>
  <si>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</si>
  <si>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</si>
  <si>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</si>
  <si>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</si>
  <si>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</si>
  <si>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</si>
  <si>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</si>
  <si>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</si>
  <si>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</si>
  <si>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</si>
  <si>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</si>
  <si>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</si>
  <si>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</si>
  <si>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</si>
  <si>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</si>
  <si>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</si>
  <si>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</si>
  <si>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</si>
  <si>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</si>
  <si>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</si>
  <si>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</si>
  <si>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</si>
  <si>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</si>
  <si>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</si>
  <si>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</si>
  <si>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</si>
  <si>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</si>
  <si>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</si>
  <si>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</si>
  <si>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</si>
  <si>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</si>
  <si>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</si>
  <si>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</si>
  <si>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</si>
  <si>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</si>
  <si>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</si>
  <si>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</si>
  <si>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</si>
  <si>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</si>
  <si>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</si>
  <si>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</si>
  <si>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</si>
  <si>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</si>
  <si>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</si>
  <si>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</si>
  <si>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</si>
  <si>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</si>
  <si>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</si>
  <si>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</si>
  <si>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</si>
  <si>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</si>
  <si>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</si>
  <si>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</si>
  <si>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</si>
  <si>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</si>
  <si>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</si>
  <si>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</si>
  <si>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</si>
  <si>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</si>
  <si>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</si>
  <si>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</si>
  <si>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</si>
  <si>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</si>
  <si>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</si>
  <si>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</si>
  <si>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</si>
  <si>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</si>
  <si>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</si>
  <si>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</si>
  <si>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</si>
  <si>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</si>
  <si>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</si>
  <si>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</si>
  <si>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</si>
  <si>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</si>
  <si>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</si>
  <si>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</si>
  <si>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</si>
  <si>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</si>
  <si>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</si>
  <si>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</si>
  <si>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</si>
  <si>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</si>
  <si>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</si>
  <si>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</si>
  <si>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</si>
  <si>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</si>
  <si>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</si>
  <si>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</si>
  <si>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</si>
  <si>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</si>
  <si>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</si>
  <si>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</si>
  <si>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</si>
  <si>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</si>
  <si>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</si>
  <si>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</si>
  <si>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</si>
  <si>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</si>
  <si>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</si>
  <si>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</si>
  <si>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</si>
  <si>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</si>
  <si>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</si>
  <si>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</si>
  <si>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</si>
  <si>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</si>
  <si>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</si>
  <si>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</si>
  <si>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</si>
  <si>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</si>
  <si>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</si>
  <si>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</si>
  <si>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</si>
  <si>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</si>
  <si>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</si>
  <si>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</si>
  <si>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</si>
  <si>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</si>
  <si>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</si>
  <si>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</si>
  <si>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</si>
  <si>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</si>
  <si>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</si>
  <si>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</si>
  <si>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</si>
  <si>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</si>
  <si>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</si>
  <si>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</si>
  <si>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</si>
  <si>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</si>
  <si>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</si>
  <si>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</si>
  <si>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</si>
  <si>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</si>
  <si>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</si>
  <si>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</si>
  <si>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</si>
  <si>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</si>
  <si>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</si>
  <si>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</si>
  <si>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</si>
  <si>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</si>
  <si>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</si>
  <si>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</si>
  <si>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</si>
  <si>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</si>
  <si>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</si>
  <si>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</si>
  <si>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</si>
  <si>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</si>
  <si>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</si>
  <si>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</si>
  <si>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</si>
  <si>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</si>
  <si>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</si>
  <si>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</si>
  <si>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</si>
  <si>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</si>
  <si>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</si>
  <si>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</si>
  <si>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</si>
  <si>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</si>
  <si>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</si>
  <si>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</si>
  <si>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</si>
  <si>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</si>
  <si>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</si>
  <si>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</si>
  <si>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</si>
  <si>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</si>
  <si>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</si>
  <si>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</si>
  <si>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</si>
  <si>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</si>
  <si>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</si>
  <si>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</si>
  <si>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</si>
  <si>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</si>
  <si>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</si>
  <si>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</si>
  <si>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</si>
  <si>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</si>
  <si>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</si>
  <si>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</si>
  <si>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</si>
  <si>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</si>
  <si>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</si>
  <si>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</si>
  <si>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</si>
  <si>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</si>
  <si>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</si>
  <si>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</si>
  <si>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</si>
  <si>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</si>
  <si>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</si>
  <si>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</si>
  <si>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</si>
  <si>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</si>
  <si>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</si>
  <si>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</si>
  <si>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</si>
  <si>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</si>
  <si>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</si>
  <si>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</si>
  <si>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</si>
  <si>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</si>
  <si>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</si>
  <si>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</si>
  <si>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</si>
  <si>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</si>
  <si>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</si>
  <si>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</si>
  <si>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</si>
  <si>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</si>
  <si>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</si>
  <si>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</si>
  <si>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</si>
  <si>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</si>
  <si>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</si>
  <si>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</si>
  <si>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</si>
  <si>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</si>
  <si>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</si>
  <si>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</si>
  <si>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</si>
  <si>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</si>
  <si>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</si>
  <si>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</si>
  <si>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</si>
  <si>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</si>
  <si>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</si>
  <si>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</si>
  <si>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</si>
  <si>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</si>
  <si>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</si>
  <si>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</si>
  <si>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</si>
  <si>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</si>
  <si>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</si>
  <si>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</si>
  <si>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</si>
  <si>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</si>
  <si>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</si>
  <si>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</si>
  <si>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</si>
  <si>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</si>
  <si>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</si>
  <si>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</si>
  <si>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</si>
  <si>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</si>
  <si>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</si>
  <si>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</si>
  <si>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</si>
  <si>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</si>
  <si>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</si>
  <si>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</si>
  <si>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</si>
  <si>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</si>
  <si>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</si>
  <si>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</si>
  <si>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</si>
  <si>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</si>
  <si>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</si>
  <si>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</si>
  <si>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</si>
  <si>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</si>
  <si>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</si>
  <si>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</si>
  <si>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</si>
  <si>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</si>
  <si>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</si>
  <si>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</si>
  <si>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</si>
  <si>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</si>
  <si>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</si>
  <si>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</si>
  <si>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</si>
  <si>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</si>
  <si>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</si>
  <si>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</si>
  <si>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</si>
  <si>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</si>
  <si>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</si>
  <si>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</si>
  <si>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</si>
  <si>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</si>
  <si>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</si>
  <si>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</si>
  <si>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</si>
  <si>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</si>
  <si>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</si>
  <si>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</si>
  <si>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</si>
  <si>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</si>
  <si>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</si>
  <si>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</si>
  <si>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</si>
  <si>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</si>
  <si>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</si>
  <si>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</si>
  <si>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</si>
  <si>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</si>
  <si>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</si>
  <si>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</si>
  <si>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</si>
  <si>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</si>
  <si>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</si>
  <si>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</si>
  <si>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</si>
  <si>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</si>
  <si>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</si>
  <si>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</si>
  <si>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</si>
  <si>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</si>
  <si>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</si>
  <si>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</si>
  <si>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</si>
  <si>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</si>
  <si>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</si>
  <si>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</si>
  <si>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</si>
  <si>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</si>
  <si>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</si>
  <si>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</si>
  <si>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</si>
  <si>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</si>
  <si>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</si>
  <si>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</si>
  <si>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</si>
  <si>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</si>
  <si>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</si>
  <si>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</si>
  <si>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</si>
  <si>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</si>
  <si>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</si>
  <si>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</si>
  <si>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</si>
  <si>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</si>
  <si>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</si>
  <si>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</si>
  <si>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</si>
  <si>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</si>
  <si>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</si>
  <si>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</si>
  <si>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</si>
  <si>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</si>
  <si>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</si>
  <si>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</si>
  <si>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</si>
  <si>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</si>
  <si>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</si>
  <si>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</si>
  <si>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</si>
  <si>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</si>
  <si>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</si>
  <si>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</si>
  <si>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</si>
  <si>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</si>
  <si>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</si>
  <si>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</si>
  <si>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</si>
  <si>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</si>
  <si>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</si>
  <si>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</si>
  <si>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</si>
  <si>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</si>
  <si>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</si>
  <si>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</si>
  <si>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</si>
  <si>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</si>
  <si>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</si>
  <si>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</si>
  <si>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</si>
  <si>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</si>
  <si>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</si>
  <si>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</si>
  <si>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</si>
  <si>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</si>
  <si>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</si>
  <si>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</si>
  <si>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</si>
  <si>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</si>
  <si>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</si>
  <si>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</si>
  <si>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</si>
  <si>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</si>
  <si>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</si>
  <si>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</si>
  <si>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</si>
  <si>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</si>
  <si>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</si>
  <si>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</si>
  <si>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</si>
  <si>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</si>
  <si>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</si>
  <si>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</si>
  <si>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</si>
  <si>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</si>
  <si>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</si>
  <si>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</si>
  <si>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</si>
  <si>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</si>
  <si>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</si>
  <si>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</si>
  <si>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</si>
  <si>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</si>
  <si>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</si>
  <si>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</si>
  <si>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</si>
  <si>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</si>
  <si>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</si>
  <si>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</si>
  <si>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</si>
  <si>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</si>
  <si>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</si>
  <si>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</si>
  <si>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</si>
  <si>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</si>
  <si>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</si>
  <si>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</si>
  <si>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</si>
  <si>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</si>
  <si>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</si>
  <si>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</si>
  <si>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</si>
  <si>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</si>
  <si>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</si>
  <si>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</si>
  <si>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</si>
  <si>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</si>
  <si>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</si>
  <si>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</si>
  <si>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</si>
  <si>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</si>
  <si>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</si>
  <si>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</si>
  <si>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</si>
  <si>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</si>
  <si>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</si>
  <si>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</si>
  <si>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</si>
  <si>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</si>
  <si>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</si>
  <si>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</si>
  <si>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</si>
  <si>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</si>
  <si>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</si>
  <si>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</si>
  <si>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</si>
  <si>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</si>
  <si>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</si>
  <si>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</si>
  <si>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</si>
  <si>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</si>
  <si>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</si>
  <si>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</si>
  <si>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</si>
  <si>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</si>
  <si>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</si>
  <si>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</si>
  <si>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</si>
  <si>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</si>
  <si>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</si>
  <si>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</si>
  <si>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</si>
  <si>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</si>
  <si>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</si>
  <si>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</si>
  <si>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</si>
  <si>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</si>
  <si>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</si>
  <si>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</si>
  <si>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</si>
  <si>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</si>
  <si>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</si>
  <si>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</si>
  <si>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</si>
  <si>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</si>
  <si>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</si>
  <si>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</si>
  <si>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</si>
  <si>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</si>
  <si>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</si>
  <si>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</si>
  <si>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</si>
  <si>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</si>
  <si>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</si>
  <si>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</si>
  <si>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</si>
  <si>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</si>
  <si>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</si>
  <si>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</si>
  <si>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</si>
  <si>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</si>
  <si>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</si>
  <si>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</si>
  <si>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</si>
  <si>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</si>
  <si>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</si>
  <si>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</si>
  <si>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</si>
  <si>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</si>
  <si>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</si>
  <si>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</si>
  <si>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</si>
  <si>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</si>
  <si>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</si>
  <si>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</si>
  <si>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</si>
  <si>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</si>
  <si>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</si>
  <si>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</si>
  <si>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</si>
  <si>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</si>
  <si>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</si>
  <si>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</si>
  <si>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</si>
  <si>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</si>
  <si>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</si>
  <si>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</si>
  <si>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</si>
  <si>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</si>
  <si>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</si>
  <si>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</si>
  <si>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</si>
  <si>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</si>
  <si>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</si>
  <si>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</si>
  <si>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</si>
  <si>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</si>
  <si>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</si>
  <si>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</si>
  <si>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</si>
  <si>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</si>
  <si>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</si>
  <si>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</si>
  <si>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</si>
  <si>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</si>
  <si>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</si>
  <si>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</si>
  <si>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</si>
  <si>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</si>
  <si>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</si>
  <si>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</si>
  <si>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</si>
  <si>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</si>
  <si>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</si>
  <si>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</si>
  <si>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</si>
  <si>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</si>
  <si>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</si>
  <si>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</si>
  <si>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</si>
  <si>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</si>
  <si>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</si>
  <si>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</si>
  <si>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</si>
  <si>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</si>
  <si>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</si>
  <si>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</si>
  <si>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</si>
  <si>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</si>
  <si>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</si>
  <si>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</si>
  <si>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</si>
  <si>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</si>
  <si>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</si>
  <si>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</si>
  <si>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</si>
  <si>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</si>
  <si>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</si>
  <si>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</si>
  <si>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</si>
  <si>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</si>
  <si>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</si>
  <si>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</si>
  <si>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</si>
  <si>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</si>
  <si>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</si>
  <si>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</si>
  <si>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</si>
  <si>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</si>
  <si>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</si>
  <si>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</si>
  <si>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</si>
  <si>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</si>
  <si>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</si>
  <si>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</si>
  <si>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</si>
  <si>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</si>
  <si>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</si>
  <si>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</si>
  <si>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</si>
  <si>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</si>
  <si>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</si>
  <si>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</si>
  <si>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</si>
  <si>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</si>
  <si>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</si>
  <si>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</si>
  <si>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</si>
  <si>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</si>
  <si>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</si>
  <si>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</si>
  <si>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</si>
  <si>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</si>
  <si>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</si>
  <si>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</si>
  <si>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</si>
  <si>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</si>
  <si>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</si>
  <si>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</si>
  <si>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</si>
  <si>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</si>
  <si>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</si>
  <si>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</si>
  <si>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</si>
  <si>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</si>
  <si>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</si>
  <si>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</si>
  <si>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</si>
  <si>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</si>
  <si>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</si>
  <si>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</si>
  <si>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</si>
  <si>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</si>
  <si>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</si>
  <si>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</si>
  <si>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</si>
  <si>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</si>
  <si>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</si>
  <si>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</si>
  <si>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</si>
  <si>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</si>
  <si>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</si>
  <si>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</si>
  <si>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</si>
  <si>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</si>
  <si>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</si>
  <si>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</si>
  <si>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</si>
  <si>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</si>
  <si>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</si>
  <si>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</si>
  <si>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</si>
  <si>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</si>
  <si>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</si>
  <si>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</si>
  <si>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</si>
  <si>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</si>
  <si>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</si>
  <si>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</si>
  <si>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</si>
  <si>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</si>
  <si>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</si>
  <si>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</si>
  <si>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</si>
  <si>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</si>
  <si>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</si>
  <si>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</si>
  <si>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</si>
  <si>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</si>
  <si>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</si>
  <si>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</si>
  <si>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</si>
  <si>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</si>
  <si>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</si>
  <si>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</si>
  <si>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</si>
  <si>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</si>
  <si>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</si>
  <si>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</si>
  <si>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</si>
  <si>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</si>
  <si>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</si>
  <si>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</si>
  <si>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</si>
  <si>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</si>
  <si>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</si>
  <si>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</si>
  <si>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</si>
  <si>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</si>
  <si>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</si>
  <si>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</si>
  <si>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</si>
  <si>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</si>
  <si>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</si>
  <si>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</si>
  <si>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</si>
  <si>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</si>
  <si>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</si>
  <si>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</si>
  <si>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</si>
  <si>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</si>
  <si>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</si>
  <si>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</si>
  <si>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</si>
  <si>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</si>
  <si>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</si>
  <si>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</si>
  <si>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</si>
  <si>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</si>
  <si>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</si>
  <si>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</si>
  <si>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</si>
  <si>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</si>
  <si>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</si>
  <si>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</si>
  <si>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</si>
  <si>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</si>
  <si>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</si>
  <si>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</si>
  <si>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</si>
  <si>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</si>
  <si>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</si>
  <si>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</si>
  <si>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</si>
  <si>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</si>
  <si>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</si>
  <si>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</si>
  <si>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</si>
  <si>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</si>
  <si>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</si>
  <si>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</si>
  <si>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</si>
  <si>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</si>
  <si>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</si>
  <si>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</si>
  <si>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</si>
  <si>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</si>
  <si>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</si>
  <si>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</si>
  <si>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</si>
  <si>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</si>
  <si>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</si>
  <si>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</si>
  <si>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</si>
  <si>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</si>
  <si>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</si>
  <si>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</si>
  <si>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</si>
  <si>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</si>
  <si>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</si>
  <si>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</si>
  <si>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</si>
  <si>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</si>
  <si>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</si>
  <si>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</si>
  <si>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</si>
  <si>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</si>
  <si>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</si>
  <si>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</si>
  <si>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</si>
  <si>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</si>
  <si>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</si>
  <si>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</si>
  <si>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</si>
  <si>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</si>
  <si>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</si>
  <si>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</si>
  <si>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</si>
  <si>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</si>
  <si>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</si>
  <si>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</si>
  <si>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</si>
  <si>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</si>
  <si>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</si>
  <si>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</si>
  <si>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</si>
  <si>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</si>
  <si>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</si>
  <si>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</si>
  <si>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</si>
  <si>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</si>
  <si>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</si>
  <si>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</si>
  <si>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</si>
  <si>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</si>
  <si>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</si>
  <si>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</si>
  <si>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</si>
  <si>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</si>
  <si>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</si>
  <si>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</si>
  <si>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</si>
  <si>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</si>
  <si>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</si>
  <si>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</si>
  <si>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</si>
  <si>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</si>
  <si>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</si>
  <si>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</si>
  <si>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</si>
  <si>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</si>
  <si>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</si>
  <si>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</si>
  <si>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</si>
  <si>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</si>
  <si>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</si>
  <si>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</si>
  <si>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</si>
  <si>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</si>
  <si>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</si>
  <si>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</si>
  <si>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</si>
  <si>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</si>
  <si>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</si>
  <si>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</si>
  <si>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</si>
  <si>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</si>
  <si>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</si>
  <si>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</si>
  <si>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</si>
  <si>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</si>
  <si>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</si>
  <si>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</si>
  <si>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</si>
  <si>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</si>
  <si>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</si>
  <si>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</si>
  <si>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</si>
  <si>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</si>
  <si>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</si>
  <si>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</si>
  <si>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</si>
  <si>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</si>
  <si>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</si>
  <si>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</si>
  <si>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</si>
  <si>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</si>
  <si>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</si>
  <si>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</si>
  <si>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</si>
  <si>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</si>
  <si>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</si>
  <si>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</si>
  <si>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</si>
  <si>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</si>
  <si>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</si>
  <si>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</si>
  <si>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</si>
  <si>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</si>
  <si>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</si>
  <si>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</si>
  <si>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</si>
  <si>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</si>
  <si>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</si>
  <si>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</si>
  <si>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</si>
  <si>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</si>
  <si>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</si>
  <si>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</si>
  <si>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</si>
  <si>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</si>
  <si>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</si>
  <si>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</si>
  <si>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</si>
  <si>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</si>
  <si>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</si>
  <si>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</si>
  <si>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</si>
  <si>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</si>
  <si>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</si>
  <si>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</si>
  <si>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</si>
  <si>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</si>
  <si>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</si>
  <si>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</si>
  <si>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</si>
  <si>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</si>
  <si>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</si>
  <si>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</si>
  <si>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</si>
  <si>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</si>
  <si>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</si>
  <si>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</si>
  <si>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</si>
  <si>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</si>
  <si>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</si>
  <si>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</si>
  <si>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</si>
  <si>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</si>
  <si>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</si>
  <si>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</si>
  <si>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</si>
  <si>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</si>
  <si>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</si>
  <si>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</si>
  <si>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</si>
  <si>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</si>
  <si>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</si>
  <si>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</si>
  <si>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</si>
  <si>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</si>
  <si>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</si>
  <si>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</si>
  <si>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</si>
  <si>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</si>
  <si>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</si>
  <si>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</si>
  <si>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</si>
  <si>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</si>
  <si>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</si>
  <si>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</si>
  <si>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</si>
  <si>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</si>
  <si>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</si>
  <si>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</si>
  <si>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</si>
  <si>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</si>
  <si>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</si>
  <si>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</si>
  <si>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</si>
  <si>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</si>
  <si>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</si>
  <si>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</si>
  <si>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</si>
  <si>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</si>
  <si>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</si>
  <si>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</si>
  <si>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</si>
  <si>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</si>
  <si>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</si>
  <si>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</si>
  <si>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</si>
  <si>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</si>
  <si>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</si>
  <si>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</si>
  <si>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</si>
  <si>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</si>
  <si>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</si>
  <si>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</si>
  <si>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</si>
  <si>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</si>
  <si>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</si>
  <si>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</si>
  <si>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</si>
  <si>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</si>
  <si>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</si>
  <si>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</si>
  <si>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</si>
  <si>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</si>
  <si>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</si>
  <si>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</si>
  <si>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</si>
  <si>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</si>
  <si>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</si>
  <si>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</si>
  <si>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</si>
  <si>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</si>
  <si>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</si>
  <si>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</si>
  <si>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</si>
  <si>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</si>
  <si>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</si>
  <si>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</si>
  <si>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</si>
  <si>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</si>
  <si>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</si>
  <si>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</si>
  <si>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</si>
  <si>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</si>
  <si>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</si>
  <si>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</si>
  <si>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</si>
  <si>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</si>
  <si>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</si>
  <si>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</si>
  <si>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</si>
  <si>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</si>
  <si>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</si>
  <si>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</si>
  <si>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</si>
  <si>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</si>
  <si>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</si>
  <si>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</si>
  <si>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</si>
  <si>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</si>
  <si>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</si>
  <si>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</si>
  <si>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</si>
  <si>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</si>
  <si>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</si>
  <si>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</si>
  <si>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</si>
  <si>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</si>
  <si>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</si>
  <si>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</si>
  <si>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</si>
  <si>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</si>
  <si>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</si>
  <si>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</si>
  <si>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</si>
  <si>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</si>
  <si>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</si>
  <si>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</si>
  <si>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</si>
  <si>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</si>
  <si>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</si>
  <si>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</si>
  <si>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</si>
  <si>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</si>
  <si>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</si>
  <si>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</si>
  <si>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</si>
  <si>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</si>
  <si>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</si>
  <si>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</si>
  <si>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</si>
  <si>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</si>
  <si>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</si>
  <si>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</si>
  <si>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</si>
  <si>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</si>
  <si>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</si>
  <si>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</si>
  <si>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</si>
  <si>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</si>
  <si>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</si>
  <si>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</si>
  <si>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</si>
  <si>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</si>
  <si>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</si>
  <si>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</si>
  <si>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</si>
  <si>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</si>
  <si>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</si>
  <si>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</si>
  <si>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</si>
  <si>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</si>
  <si>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</si>
  <si>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</si>
  <si>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</si>
  <si>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</si>
  <si>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</si>
  <si>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</si>
  <si>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</si>
  <si>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</si>
  <si>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</si>
  <si>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</si>
  <si>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</si>
  <si>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</si>
  <si>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</si>
  <si>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</si>
  <si>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</si>
  <si>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</si>
  <si>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</si>
  <si>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</si>
  <si>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</si>
  <si>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</si>
  <si>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</si>
  <si>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</si>
  <si>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</si>
  <si>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</si>
  <si>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</si>
  <si>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</si>
  <si>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</si>
  <si>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</si>
  <si>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</si>
  <si>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</si>
  <si>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</si>
  <si>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</si>
  <si>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</si>
  <si>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</si>
  <si>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</si>
  <si>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</si>
  <si>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</si>
  <si>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</si>
  <si>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</si>
  <si>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</si>
  <si>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</si>
  <si>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</si>
  <si>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</si>
  <si>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</si>
  <si>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</si>
  <si>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</si>
  <si>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</si>
  <si>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</si>
  <si>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</si>
  <si>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</si>
  <si>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</si>
  <si>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</si>
  <si>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</si>
  <si>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</si>
  <si>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</si>
  <si>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</si>
  <si>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</si>
  <si>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</si>
  <si>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</si>
  <si>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</si>
  <si>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</si>
  <si>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</si>
  <si>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</si>
  <si>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</si>
  <si>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</si>
  <si>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</si>
  <si>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</si>
  <si>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</si>
  <si>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</si>
  <si>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</si>
  <si>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</si>
  <si>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</si>
  <si>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</si>
  <si>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</si>
  <si>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</si>
  <si>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</si>
  <si>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</si>
  <si>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</si>
  <si>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</si>
  <si>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</si>
  <si>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</si>
  <si>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</si>
  <si>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</si>
  <si>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</si>
  <si>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</si>
  <si>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</si>
  <si>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</si>
  <si>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</si>
  <si>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</si>
  <si>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</si>
  <si>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</si>
  <si>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</si>
  <si>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</si>
  <si>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</si>
  <si>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</si>
  <si>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</si>
  <si>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</si>
  <si>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</si>
  <si>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</si>
  <si>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</si>
  <si>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</si>
  <si>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</si>
  <si>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</si>
  <si>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</si>
  <si>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</si>
  <si>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</si>
  <si>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</si>
  <si>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</si>
  <si>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</si>
  <si>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</si>
  <si>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</si>
  <si>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</si>
  <si>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</si>
  <si>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</si>
  <si>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</si>
  <si>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</si>
  <si>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</si>
  <si>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</si>
  <si>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</si>
  <si>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</si>
  <si>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</si>
  <si>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</si>
  <si>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</si>
  <si>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</si>
  <si>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</si>
  <si>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</si>
  <si>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</si>
  <si>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</si>
  <si>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</si>
  <si>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</si>
  <si>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</si>
  <si>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</si>
  <si>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</si>
  <si>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</si>
  <si>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</si>
  <si>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</si>
  <si>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</si>
  <si>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</si>
  <si>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</si>
  <si>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</si>
  <si>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</si>
  <si>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</si>
  <si>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</si>
  <si>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</si>
  <si>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</si>
  <si>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</si>
  <si>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</si>
  <si>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</si>
  <si>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</si>
  <si>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</si>
  <si>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</si>
  <si>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</si>
  <si>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</si>
  <si>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</si>
  <si>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</si>
  <si>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</si>
  <si>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</si>
  <si>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</si>
  <si>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</si>
  <si>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</si>
  <si>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</si>
  <si>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</si>
  <si>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</si>
  <si>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</si>
  <si>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</si>
  <si>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</si>
  <si>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</si>
  <si>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</si>
  <si>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</si>
  <si>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</si>
  <si>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</si>
  <si>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</si>
  <si>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</si>
  <si>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</si>
  <si>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</si>
  <si>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</si>
  <si>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</si>
  <si>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</si>
  <si>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</si>
  <si>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</si>
  <si>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</si>
  <si>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</si>
  <si>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</si>
  <si>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</si>
  <si>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</si>
  <si>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</si>
  <si>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</si>
  <si>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</si>
  <si>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</si>
  <si>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</si>
  <si>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</si>
  <si>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</si>
  <si>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</si>
  <si>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</si>
  <si>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</si>
  <si>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</si>
  <si>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</si>
  <si>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</si>
  <si>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</si>
  <si>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</si>
  <si>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</si>
  <si>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</si>
  <si>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</si>
  <si>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</si>
  <si>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</si>
  <si>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</si>
  <si>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</si>
  <si>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</si>
  <si>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</si>
  <si>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</si>
  <si>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</si>
  <si>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</si>
  <si>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</si>
  <si>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</si>
  <si>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</si>
  <si>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</si>
  <si>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</si>
  <si>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</si>
  <si>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</si>
  <si>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</si>
  <si>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</si>
  <si>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</si>
  <si>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</si>
  <si>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</si>
  <si>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</si>
  <si>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</si>
  <si>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</si>
  <si>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</si>
  <si>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</si>
  <si>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</si>
  <si>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</si>
  <si>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</si>
  <si>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</si>
  <si>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</si>
  <si>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</si>
  <si>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</si>
  <si>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</si>
  <si>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</si>
  <si>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</si>
  <si>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</si>
  <si>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</si>
  <si>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</si>
  <si>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</si>
  <si>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</si>
  <si>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</si>
  <si>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</si>
  <si>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</si>
  <si>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</si>
  <si>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</si>
  <si>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</si>
  <si>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</si>
  <si>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</si>
  <si>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</si>
  <si>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</si>
  <si>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</si>
  <si>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</si>
  <si>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</si>
  <si>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</si>
  <si>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</si>
  <si>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</si>
  <si>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</si>
  <si>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</si>
  <si>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</si>
  <si>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</si>
  <si>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</si>
  <si>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</si>
  <si>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</si>
  <si>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</si>
  <si>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</si>
  <si>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</si>
  <si>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</si>
  <si>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</si>
  <si>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</si>
  <si>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</si>
  <si>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</si>
  <si>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</si>
  <si>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</si>
  <si>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</si>
  <si>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</si>
  <si>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</si>
  <si>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</si>
  <si>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</si>
  <si>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</si>
  <si>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</si>
  <si>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</si>
  <si>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</si>
  <si>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</si>
  <si>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</si>
  <si>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</si>
  <si>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</si>
  <si>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</si>
  <si>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</si>
  <si>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</si>
  <si>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</si>
  <si>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</si>
  <si>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</si>
  <si>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</si>
  <si>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</si>
  <si>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</si>
  <si>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</si>
  <si>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</si>
  <si>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</si>
  <si>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</si>
  <si>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</si>
  <si>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</si>
  <si>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</si>
  <si>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</si>
  <si>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</si>
  <si>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</si>
  <si>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</si>
  <si>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</si>
  <si>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</si>
  <si>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</si>
  <si>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</si>
  <si>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</si>
  <si>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</si>
  <si>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</si>
  <si>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</si>
  <si>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</si>
  <si>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</si>
  <si>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</si>
  <si>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</si>
  <si>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</si>
  <si>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</si>
  <si>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</si>
  <si>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</si>
  <si>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</si>
  <si>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</si>
  <si>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</si>
  <si>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</si>
  <si>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</si>
  <si>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</si>
  <si>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</si>
  <si>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</si>
  <si>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</si>
  <si>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</si>
  <si>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</si>
  <si>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</si>
  <si>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</si>
  <si>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</si>
  <si>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</si>
  <si>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</si>
  <si>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</si>
  <si>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</si>
  <si>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</si>
  <si>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</si>
  <si>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</si>
  <si>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</si>
  <si>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</si>
  <si>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</si>
  <si>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</si>
  <si>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</si>
  <si>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</si>
  <si>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</si>
  <si>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</si>
  <si>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</si>
  <si>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</si>
  <si>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</si>
  <si>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</si>
  <si>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</si>
  <si>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</si>
  <si>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</si>
  <si>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</si>
  <si>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</si>
  <si>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</si>
  <si>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</si>
  <si>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</si>
  <si>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</si>
  <si>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</si>
  <si>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</si>
  <si>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</si>
  <si>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</si>
  <si>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</si>
  <si>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</si>
  <si>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</si>
  <si>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</si>
  <si>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</si>
  <si>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</si>
  <si>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</si>
  <si>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</si>
  <si>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</si>
  <si>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</si>
  <si>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</si>
  <si>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</si>
  <si>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</si>
  <si>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</si>
  <si>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</si>
  <si>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</si>
  <si>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</si>
  <si>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</si>
  <si>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</si>
  <si>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</si>
  <si>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</si>
  <si>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</si>
  <si>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</si>
  <si>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</si>
  <si>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</si>
  <si>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</si>
  <si>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</si>
  <si>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</si>
  <si>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</si>
  <si>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</si>
  <si>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</si>
  <si>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</si>
  <si>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</si>
  <si>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</si>
  <si>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</si>
  <si>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</si>
  <si>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</si>
  <si>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</si>
  <si>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</si>
  <si>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</si>
  <si>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</si>
  <si>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</si>
  <si>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</si>
  <si>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</si>
  <si>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</si>
  <si>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</si>
  <si>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</si>
  <si>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</si>
  <si>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</si>
  <si>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</si>
  <si>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</si>
  <si>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</si>
  <si>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</si>
  <si>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</si>
  <si>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</si>
  <si>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</si>
  <si>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</si>
  <si>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</si>
  <si>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</si>
  <si>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</si>
  <si>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</si>
  <si>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</si>
  <si>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</si>
  <si>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</si>
  <si>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</si>
  <si>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</si>
  <si>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</si>
  <si>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</si>
  <si>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</si>
  <si>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</si>
  <si>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</si>
  <si>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</si>
  <si>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</si>
  <si>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</si>
  <si>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</si>
  <si>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</si>
  <si>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</si>
  <si>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</si>
  <si>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</si>
  <si>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</si>
  <si>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</si>
  <si>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</si>
  <si>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</si>
  <si>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</si>
  <si>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</si>
  <si>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</si>
  <si>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</si>
  <si>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</si>
  <si>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</si>
  <si>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</si>
  <si>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</si>
  <si>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</si>
  <si>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</si>
  <si>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</si>
  <si>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</si>
  <si>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</si>
  <si>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</si>
  <si>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</si>
  <si>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</si>
  <si>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</si>
  <si>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</si>
  <si>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</si>
  <si>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</si>
  <si>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</si>
  <si>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</si>
  <si>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</si>
  <si>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</si>
  <si>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</si>
  <si>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</si>
  <si>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</si>
  <si>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</si>
  <si>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</si>
  <si>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</si>
  <si>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</si>
  <si>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</si>
  <si>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</si>
  <si>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</si>
  <si>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</si>
  <si>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</si>
  <si>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</si>
  <si>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</si>
  <si>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</si>
  <si>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</si>
  <si>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</si>
  <si>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</si>
  <si>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</si>
  <si>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</si>
  <si>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</si>
  <si>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</si>
  <si>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</si>
  <si>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</si>
  <si>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</si>
  <si>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</si>
  <si>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</si>
  <si>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</si>
  <si>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</si>
  <si>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</si>
  <si>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</si>
  <si>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</si>
  <si>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</si>
  <si>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</si>
  <si>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</si>
  <si>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</si>
  <si>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</si>
  <si>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</si>
  <si>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</si>
  <si>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</si>
  <si>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</si>
  <si>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</si>
  <si>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</si>
  <si>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</si>
  <si>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</si>
  <si>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</si>
  <si>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</si>
  <si>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</si>
  <si>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</si>
  <si>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</si>
  <si>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</si>
  <si>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</si>
  <si>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</si>
  <si>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</si>
  <si>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</si>
  <si>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</si>
  <si>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</si>
  <si>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</si>
  <si>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</si>
  <si>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</si>
  <si>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</si>
  <si>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</si>
  <si>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</si>
  <si>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</si>
  <si>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</si>
  <si>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</si>
  <si>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</si>
  <si>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</si>
  <si>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</si>
  <si>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</si>
  <si>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</si>
  <si>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</si>
  <si>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</si>
  <si>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</si>
  <si>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</si>
  <si>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</si>
  <si>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</si>
  <si>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</si>
  <si>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</si>
  <si>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</si>
  <si>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</si>
  <si>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</si>
  <si>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</si>
  <si>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</si>
  <si>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</si>
  <si>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</si>
  <si>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</si>
  <si>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</si>
  <si>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</si>
  <si>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</si>
  <si>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</si>
  <si>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</si>
  <si>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</si>
  <si>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</si>
  <si>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</si>
  <si>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</si>
  <si>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</si>
  <si>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</si>
  <si>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</si>
  <si>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</si>
  <si>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</si>
  <si>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</si>
  <si>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</si>
  <si>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</si>
  <si>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</si>
  <si>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</si>
  <si>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</si>
  <si>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</si>
  <si>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</si>
  <si>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</si>
  <si>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</si>
  <si>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</si>
  <si>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</si>
  <si>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</si>
  <si>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</si>
  <si>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</si>
  <si>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</si>
  <si>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</si>
  <si>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</si>
  <si>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</si>
  <si>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</si>
  <si>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</si>
  <si>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</si>
  <si>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</si>
  <si>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</si>
  <si>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</si>
  <si>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</si>
  <si>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</si>
  <si>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</si>
  <si>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</si>
  <si>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</si>
  <si>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</si>
  <si>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</si>
  <si>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</si>
  <si>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</si>
  <si>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</si>
  <si>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</si>
  <si>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</si>
  <si>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</si>
  <si>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</si>
  <si>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</si>
  <si>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</si>
  <si>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</si>
  <si>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</si>
  <si>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</si>
  <si>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</si>
  <si>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</si>
  <si>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</si>
  <si>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</si>
  <si>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</si>
  <si>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</si>
  <si>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</si>
  <si>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</si>
  <si>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</si>
  <si>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</si>
  <si>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</si>
  <si>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</si>
  <si>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</si>
  <si>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</si>
  <si>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</si>
  <si>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</si>
  <si>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</si>
  <si>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</si>
  <si>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</si>
  <si>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</si>
  <si>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</si>
  <si>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</si>
  <si>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</si>
  <si>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</si>
  <si>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</si>
  <si>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</si>
  <si>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</si>
  <si>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</si>
  <si>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</si>
  <si>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</si>
  <si>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</si>
  <si>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</si>
  <si>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</si>
  <si>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</si>
  <si>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</si>
  <si>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</si>
  <si>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</si>
  <si>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</si>
  <si>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</si>
  <si>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</si>
  <si>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</si>
  <si>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</si>
  <si>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</si>
  <si>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</si>
  <si>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</si>
  <si>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</si>
  <si>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</si>
  <si>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</si>
  <si>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</si>
  <si>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</si>
  <si>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</si>
  <si>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</si>
  <si>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</si>
  <si>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</si>
  <si>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</si>
  <si>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</si>
  <si>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</si>
  <si>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</si>
  <si>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</si>
  <si>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</si>
  <si>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</si>
  <si>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</si>
  <si>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</si>
  <si>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</si>
  <si>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</si>
  <si>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</si>
  <si>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</si>
  <si>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</si>
  <si>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</si>
  <si>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</si>
  <si>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</si>
  <si>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</si>
  <si>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</si>
  <si>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</si>
  <si>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</si>
  <si>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</si>
  <si>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</si>
  <si>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</si>
  <si>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</si>
  <si>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</si>
  <si>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</si>
  <si>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</si>
  <si>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</si>
  <si>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</si>
  <si>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</si>
  <si>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</si>
  <si>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</si>
  <si>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</si>
  <si>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</si>
  <si>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</si>
  <si>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</si>
  <si>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</si>
  <si>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</si>
  <si>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</si>
  <si>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</si>
  <si>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</si>
  <si>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</si>
  <si>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</si>
  <si>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</si>
  <si>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</si>
  <si>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</si>
  <si>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</si>
  <si>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</si>
  <si>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</si>
  <si>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</si>
  <si>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</si>
  <si>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</si>
  <si>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</si>
  <si>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</si>
  <si>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</si>
  <si>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</si>
  <si>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</si>
  <si>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</si>
  <si>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</si>
  <si>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</si>
  <si>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</si>
  <si>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</si>
  <si>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</si>
  <si>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</si>
  <si>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</si>
  <si>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</si>
  <si>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</si>
  <si>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</si>
  <si>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</si>
  <si>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</si>
  <si>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</si>
  <si>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</si>
  <si>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</si>
  <si>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</si>
  <si>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</si>
  <si>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</si>
  <si>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</si>
  <si>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</si>
  <si>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</si>
  <si>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</si>
  <si>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</si>
  <si>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</si>
  <si>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</si>
  <si>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</si>
  <si>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</si>
  <si>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</si>
  <si>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</si>
  <si>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</si>
  <si>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</si>
  <si>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</si>
  <si>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</si>
  <si>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</si>
  <si>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</si>
  <si>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</si>
  <si>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</si>
  <si>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</si>
  <si>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</si>
  <si>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</si>
  <si>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</si>
  <si>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</si>
  <si>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</si>
  <si>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</si>
  <si>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</si>
  <si>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</si>
  <si>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</si>
  <si>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</si>
  <si>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</si>
  <si>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</si>
  <si>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</si>
  <si>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</si>
  <si>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</si>
  <si>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</si>
  <si>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</si>
  <si>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</si>
  <si>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</si>
  <si>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</si>
  <si>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</si>
  <si>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</si>
  <si>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</si>
  <si>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</si>
  <si>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</si>
  <si>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</si>
  <si>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</si>
  <si>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</si>
  <si>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</si>
  <si>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</si>
  <si>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</si>
  <si>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</si>
  <si>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</si>
  <si>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</si>
  <si>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</si>
  <si>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</si>
  <si>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</si>
  <si>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</si>
  <si>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</si>
  <si>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</si>
  <si>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</si>
  <si>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</si>
  <si>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</si>
  <si>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</si>
  <si>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</si>
  <si>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</si>
  <si>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</si>
  <si>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</si>
  <si>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</si>
  <si>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</si>
  <si>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</si>
  <si>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</si>
  <si>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</si>
  <si>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</si>
  <si>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</si>
  <si>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</si>
  <si>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</si>
  <si>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</si>
  <si>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</si>
  <si>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</si>
  <si>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</si>
  <si>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</si>
  <si>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</si>
  <si>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</si>
  <si>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</si>
  <si>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</si>
  <si>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</si>
  <si>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</si>
  <si>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</si>
  <si>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</si>
  <si>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</si>
  <si>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</si>
  <si>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</si>
  <si>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</si>
  <si>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</si>
  <si>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</si>
  <si>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</si>
  <si>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</si>
  <si>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</si>
  <si>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</si>
  <si>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</si>
  <si>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</si>
  <si>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</si>
  <si>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</si>
  <si>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</si>
  <si>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</si>
  <si>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</si>
  <si>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</si>
  <si>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</si>
  <si>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</si>
  <si>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</si>
  <si>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</si>
  <si>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</si>
  <si>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</si>
  <si>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</si>
  <si>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</si>
  <si>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</si>
  <si>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</si>
  <si>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</si>
  <si>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</si>
  <si>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</si>
  <si>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</si>
  <si>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</si>
  <si>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</si>
  <si>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</si>
  <si>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</si>
  <si>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</si>
  <si>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</si>
  <si>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</si>
  <si>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</si>
  <si>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</si>
  <si>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</si>
  <si>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</si>
  <si>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</si>
  <si>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</si>
  <si>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</si>
  <si>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</si>
  <si>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</si>
  <si>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</si>
  <si>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</si>
  <si>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</si>
  <si>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</si>
  <si>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</si>
  <si>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</si>
  <si>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</si>
  <si>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</si>
  <si>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</si>
  <si>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</si>
  <si>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</si>
  <si>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</si>
  <si>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</si>
  <si>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</si>
  <si>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</si>
  <si>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</si>
  <si>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</si>
  <si>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</si>
  <si>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</si>
  <si>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</si>
  <si>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</si>
  <si>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</si>
  <si>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</si>
  <si>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</si>
  <si>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</si>
  <si>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</si>
  <si>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</si>
  <si>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</si>
  <si>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</si>
  <si>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</si>
  <si>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</si>
  <si>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</si>
  <si>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</si>
  <si>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</si>
  <si>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</si>
  <si>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</si>
  <si>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</si>
  <si>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</si>
  <si>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</si>
  <si>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</si>
  <si>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</si>
  <si>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</si>
  <si>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</si>
  <si>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</si>
  <si>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</si>
  <si>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</si>
  <si>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</si>
  <si>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</si>
  <si>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</si>
  <si>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</si>
  <si>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</si>
  <si>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</si>
  <si>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</si>
  <si>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</si>
  <si>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</si>
  <si>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</si>
  <si>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</si>
  <si>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</si>
  <si>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</si>
  <si>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</si>
  <si>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</si>
  <si>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</si>
  <si>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</si>
  <si>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</si>
  <si>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</si>
  <si>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</si>
  <si>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</si>
  <si>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</si>
  <si>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</si>
  <si>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</si>
  <si>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</si>
  <si>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</si>
  <si>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</si>
  <si>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</si>
  <si>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</si>
  <si>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</si>
  <si>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</si>
  <si>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</si>
  <si>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</si>
  <si>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</si>
  <si>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</si>
  <si>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</si>
  <si>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</si>
  <si>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</si>
  <si>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</si>
  <si>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</si>
  <si>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</si>
  <si>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</si>
  <si>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</si>
  <si>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</si>
  <si>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</si>
  <si>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</si>
  <si>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</si>
  <si>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</si>
  <si>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</si>
  <si>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</si>
  <si>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</si>
  <si>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</si>
  <si>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</si>
  <si>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</si>
  <si>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</si>
  <si>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</si>
  <si>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</si>
  <si>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</si>
  <si>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</si>
  <si>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</si>
  <si>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</si>
  <si>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</si>
  <si>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</si>
  <si>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</si>
  <si>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</si>
  <si>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</si>
  <si>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</si>
  <si>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</si>
  <si>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</si>
  <si>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</si>
  <si>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</si>
  <si>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</si>
  <si>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</si>
  <si>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</si>
  <si>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</si>
  <si>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</si>
  <si>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</si>
  <si>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</si>
  <si>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</si>
  <si>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</si>
  <si>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</si>
  <si>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</si>
  <si>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</si>
  <si>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</si>
  <si>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</si>
  <si>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</si>
  <si>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</si>
  <si>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</si>
  <si>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</si>
  <si>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</si>
  <si>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</si>
  <si>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</si>
  <si>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</si>
  <si>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</si>
  <si>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</si>
  <si>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</si>
  <si>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</si>
  <si>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</si>
  <si>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</si>
  <si>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</si>
  <si>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</si>
  <si>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</si>
  <si>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</si>
  <si>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</si>
  <si>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</si>
  <si>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</si>
  <si>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</si>
  <si>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</si>
  <si>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</si>
  <si>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</si>
  <si>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</si>
  <si>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</si>
  <si>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</si>
  <si>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</si>
  <si>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</si>
  <si>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</si>
  <si>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</si>
  <si>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</si>
  <si>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</si>
  <si>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</si>
  <si>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</si>
  <si>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</si>
  <si>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</si>
  <si>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</si>
  <si>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</si>
  <si>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</si>
  <si>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</si>
  <si>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</si>
  <si>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</si>
  <si>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</si>
  <si>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</si>
  <si>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</si>
  <si>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</si>
  <si>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</si>
  <si>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</si>
  <si>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</si>
  <si>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</si>
  <si>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</si>
  <si>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</si>
  <si>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</si>
  <si>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</si>
  <si>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</si>
  <si>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</si>
  <si>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</si>
  <si>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</si>
  <si>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</si>
  <si>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</si>
  <si>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</si>
  <si>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</si>
  <si>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</si>
  <si>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</si>
  <si>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</si>
  <si>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</si>
  <si>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</si>
  <si>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</si>
  <si>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</si>
  <si>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</si>
  <si>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</si>
  <si>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</si>
  <si>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</si>
  <si>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</si>
  <si>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</si>
  <si>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</si>
  <si>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</si>
  <si>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</si>
  <si>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</si>
  <si>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</si>
  <si>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</si>
  <si>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</si>
  <si>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</si>
  <si>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</si>
  <si>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</si>
  <si>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</si>
  <si>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</si>
  <si>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</si>
  <si>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</si>
  <si>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</si>
  <si>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</si>
  <si>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</si>
  <si>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</si>
  <si>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</si>
  <si>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</si>
  <si>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</si>
  <si>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</si>
  <si>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</si>
  <si>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</si>
  <si>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</si>
  <si>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</si>
  <si>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</si>
  <si>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</si>
  <si>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</si>
  <si>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</si>
  <si>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</si>
  <si>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</si>
  <si>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</si>
  <si>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</si>
  <si>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</si>
  <si>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</si>
  <si>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</si>
  <si>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</si>
  <si>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</si>
  <si>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</si>
  <si>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</si>
  <si>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</si>
  <si>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</si>
  <si>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</si>
  <si>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</si>
  <si>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</si>
  <si>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</si>
  <si>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</si>
  <si>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</si>
  <si>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</si>
  <si>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</si>
  <si>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</si>
  <si>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</si>
  <si>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</si>
  <si>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</si>
  <si>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</si>
  <si>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</si>
  <si>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</si>
  <si>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</si>
  <si>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</si>
  <si>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</si>
  <si>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</si>
  <si>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</si>
  <si>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</si>
  <si>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</si>
  <si>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</si>
  <si>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</si>
  <si>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</si>
  <si>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</si>
  <si>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</si>
  <si>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</si>
  <si>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</si>
  <si>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</si>
  <si>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</si>
  <si>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</si>
  <si>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</si>
  <si>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</si>
  <si>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</si>
  <si>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</si>
  <si>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</si>
  <si>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</si>
  <si>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</si>
  <si>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</si>
  <si>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</si>
  <si>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</si>
  <si>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</si>
  <si>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</si>
  <si>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</si>
  <si>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</si>
  <si>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</si>
  <si>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</si>
  <si>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</si>
  <si>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</si>
  <si>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</si>
  <si>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</si>
  <si>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</si>
  <si>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</si>
  <si>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</si>
  <si>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</si>
  <si>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</si>
  <si>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</si>
  <si>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</si>
  <si>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</si>
  <si>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</si>
  <si>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</si>
  <si>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</si>
  <si>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</si>
  <si>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</si>
  <si>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</si>
  <si>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</si>
  <si>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</si>
  <si>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</si>
  <si>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</si>
  <si>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</si>
  <si>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</si>
  <si>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</si>
  <si>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</si>
  <si>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</si>
  <si>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</si>
  <si>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</si>
  <si>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</si>
  <si>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</si>
  <si>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</si>
  <si>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</si>
  <si>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</si>
  <si>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</si>
  <si>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</si>
  <si>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</si>
  <si>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</si>
  <si>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</si>
  <si>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</si>
  <si>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</si>
  <si>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</si>
  <si>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</si>
  <si>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</si>
  <si>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</si>
  <si>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</si>
  <si>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</si>
  <si>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</si>
  <si>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</si>
  <si>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</si>
  <si>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</si>
  <si>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</si>
  <si>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</si>
  <si>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</si>
  <si>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</si>
  <si>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</si>
  <si>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</si>
  <si>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</si>
  <si>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</si>
  <si>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</si>
  <si>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</si>
  <si>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</si>
  <si>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</si>
  <si>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</si>
  <si>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</si>
  <si>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</si>
  <si>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</si>
  <si>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</si>
  <si>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</si>
  <si>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</si>
  <si>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</si>
  <si>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</si>
  <si>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</si>
  <si>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</si>
  <si>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</si>
  <si>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</si>
  <si>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</si>
  <si>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</si>
  <si>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</si>
  <si>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</si>
  <si>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</si>
  <si>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</si>
  <si>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</si>
  <si>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</si>
  <si>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</si>
  <si>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</si>
  <si>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</si>
  <si>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</si>
  <si>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</si>
  <si>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</si>
  <si>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</si>
  <si>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</si>
  <si>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</si>
  <si>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</si>
  <si>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</si>
  <si>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</si>
  <si>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</si>
  <si>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</si>
  <si>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</si>
  <si>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</si>
  <si>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</si>
  <si>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</si>
  <si>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</si>
  <si>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</si>
  <si>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</si>
  <si>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</si>
  <si>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</si>
  <si>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</si>
  <si>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</si>
  <si>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</si>
  <si>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</si>
  <si>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</si>
  <si>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</si>
  <si>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</si>
  <si>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</si>
  <si>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</si>
  <si>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</si>
  <si>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</si>
  <si>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</si>
  <si>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</si>
  <si>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</si>
  <si>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</si>
  <si>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</si>
  <si>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</si>
  <si>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</si>
  <si>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</si>
  <si>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</si>
  <si>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</si>
  <si>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</si>
  <si>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</si>
  <si>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</si>
  <si>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</si>
  <si>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</si>
  <si>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</si>
  <si>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</si>
  <si>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</si>
  <si>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</si>
  <si>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</si>
  <si>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</si>
  <si>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</si>
  <si>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</si>
  <si>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</si>
  <si>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</si>
  <si>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</si>
  <si>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</si>
  <si>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</si>
  <si>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</si>
  <si>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</si>
  <si>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</si>
  <si>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</si>
  <si>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</si>
  <si>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</si>
  <si>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</si>
  <si>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</si>
  <si>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</si>
  <si>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</si>
  <si>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</si>
  <si>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</si>
  <si>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</si>
  <si>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</si>
  <si>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</si>
  <si>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</si>
  <si>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</si>
  <si>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</si>
  <si>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</si>
  <si>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</si>
  <si>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</si>
  <si>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</si>
  <si>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</si>
  <si>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</si>
  <si>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</si>
  <si>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</si>
  <si>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</si>
  <si>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</si>
  <si>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</si>
  <si>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</si>
  <si>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</si>
  <si>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</si>
  <si>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</si>
  <si>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</si>
  <si>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</si>
  <si>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</si>
  <si>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</si>
  <si>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</si>
  <si>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</si>
  <si>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</si>
  <si>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</si>
  <si>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</si>
  <si>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</si>
  <si>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</si>
  <si>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</si>
  <si>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</si>
  <si>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</si>
  <si>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</si>
  <si>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</si>
  <si>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</si>
  <si>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</si>
  <si>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</si>
  <si>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</si>
  <si>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</si>
  <si>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</si>
  <si>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</si>
  <si>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</si>
  <si>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</si>
  <si>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</si>
  <si>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</si>
  <si>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</si>
  <si>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</si>
  <si>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</si>
  <si>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</si>
  <si>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</si>
  <si>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</si>
  <si>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</si>
  <si>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</si>
  <si>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</si>
  <si>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</si>
  <si>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</si>
  <si>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</si>
  <si>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</si>
  <si>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</si>
  <si>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</si>
  <si>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</si>
  <si>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</si>
  <si>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</si>
  <si>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</si>
  <si>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</si>
  <si>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</si>
  <si>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</si>
  <si>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</si>
  <si>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</si>
  <si>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</si>
  <si>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</si>
  <si>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</si>
  <si>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</si>
  <si>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</si>
  <si>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</si>
  <si>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</si>
  <si>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</si>
  <si>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</si>
  <si>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</si>
  <si>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</si>
  <si>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</si>
  <si>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</si>
  <si>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</si>
  <si>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</si>
  <si>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</si>
  <si>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</si>
  <si>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</si>
  <si>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</si>
  <si>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</si>
  <si>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</si>
  <si>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</si>
  <si>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</si>
  <si>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</si>
  <si>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</si>
  <si>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</si>
  <si>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</si>
  <si>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</si>
  <si>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</si>
  <si>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</si>
  <si>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</si>
  <si>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</si>
  <si>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</si>
  <si>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</si>
  <si>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</si>
  <si>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</si>
  <si>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</si>
  <si>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</si>
  <si>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</si>
  <si>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</si>
  <si>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</si>
  <si>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</si>
  <si>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</si>
  <si>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</si>
  <si>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</si>
  <si>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</si>
  <si>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</si>
  <si>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</si>
  <si>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</si>
  <si>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</si>
  <si>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</si>
  <si>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</si>
  <si>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</si>
  <si>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</si>
  <si>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</si>
  <si>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</si>
  <si>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</si>
  <si>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</si>
  <si>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</si>
  <si>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</si>
  <si>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</si>
  <si>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</si>
  <si>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</si>
  <si>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</si>
  <si>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</si>
  <si>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</si>
  <si>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</si>
  <si>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</si>
  <si>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</si>
  <si>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</si>
  <si>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</si>
  <si>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</si>
  <si>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</si>
  <si>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</si>
  <si>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</si>
  <si>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</si>
  <si>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</si>
  <si>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</si>
  <si>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</si>
  <si>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</si>
  <si>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</si>
  <si>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</si>
  <si>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</si>
  <si>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</si>
  <si>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</si>
  <si>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</si>
  <si>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</si>
  <si>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</si>
  <si>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</si>
  <si>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</si>
  <si>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</si>
  <si>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</si>
  <si>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</si>
  <si>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</si>
  <si>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</si>
  <si>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</si>
  <si>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</si>
  <si>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</si>
  <si>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</si>
  <si>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</si>
  <si>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</si>
  <si>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</si>
  <si>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</si>
  <si>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</si>
  <si>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</si>
  <si>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</si>
  <si>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</si>
  <si>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</si>
  <si>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</si>
  <si>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</si>
  <si>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</si>
  <si>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</si>
  <si>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</si>
  <si>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</si>
  <si>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</si>
  <si>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</si>
  <si>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</si>
  <si>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</si>
  <si>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</si>
  <si>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</si>
  <si>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</si>
  <si>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</si>
  <si>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</si>
  <si>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</si>
  <si>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</si>
  <si>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</si>
  <si>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</si>
  <si>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</si>
  <si>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</si>
  <si>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</si>
  <si>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</si>
  <si>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</si>
  <si>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</si>
  <si>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</si>
  <si>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</si>
  <si>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</si>
  <si>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</si>
  <si>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</si>
  <si>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</si>
  <si>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</si>
  <si>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</si>
  <si>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</si>
  <si>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</si>
  <si>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</si>
  <si>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</si>
  <si>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</si>
  <si>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</si>
  <si>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</si>
  <si>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</si>
  <si>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</si>
  <si>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</si>
  <si>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</si>
  <si>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</si>
  <si>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</si>
  <si>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</si>
  <si>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</si>
  <si>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</si>
  <si>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</si>
  <si>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</si>
  <si>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</si>
  <si>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</si>
  <si>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</si>
  <si>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</si>
  <si>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</si>
  <si>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</si>
  <si>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</si>
  <si>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</si>
  <si>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</si>
  <si>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</si>
  <si>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</si>
  <si>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</si>
  <si>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</si>
  <si>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</si>
  <si>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</si>
  <si>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</si>
  <si>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</si>
  <si>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</si>
  <si>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</si>
  <si>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</si>
  <si>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</si>
  <si>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</si>
  <si>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</si>
  <si>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</si>
  <si>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</si>
  <si>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</si>
  <si>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</si>
  <si>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</si>
  <si>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</si>
  <si>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</si>
  <si>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</si>
  <si>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</si>
  <si>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</si>
  <si>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</si>
  <si>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</si>
  <si>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</si>
  <si>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</si>
  <si>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</si>
  <si>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</si>
  <si>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</si>
  <si>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</si>
  <si>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</si>
  <si>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</si>
  <si>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</si>
  <si>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</si>
  <si>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</si>
  <si>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</si>
  <si>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</si>
  <si>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</si>
  <si>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</si>
  <si>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</si>
  <si>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</si>
  <si>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</si>
  <si>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</si>
  <si>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</si>
  <si>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</si>
  <si>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</si>
  <si>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</si>
  <si>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</si>
  <si>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</si>
  <si>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</si>
  <si>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</si>
  <si>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</si>
  <si>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</si>
  <si>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</si>
  <si>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</si>
  <si>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</si>
  <si>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</si>
  <si>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</si>
  <si>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</si>
  <si>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</si>
  <si>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</si>
  <si>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</si>
  <si>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</si>
  <si>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</si>
  <si>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</si>
  <si>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</si>
  <si>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</si>
  <si>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</si>
  <si>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</si>
  <si>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</si>
  <si>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</si>
  <si>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</si>
  <si>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</si>
  <si>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</si>
  <si>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</si>
  <si>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</si>
  <si>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</si>
  <si>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</si>
  <si>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</si>
  <si>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</si>
  <si>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</si>
  <si>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</si>
  <si>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</si>
  <si>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</si>
  <si>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</si>
  <si>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</si>
  <si>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</si>
  <si>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</si>
  <si>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</si>
  <si>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</si>
  <si>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</si>
  <si>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</si>
  <si>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</si>
  <si>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</si>
  <si>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</si>
  <si>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</si>
  <si>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</si>
  <si>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</si>
  <si>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</si>
  <si>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</si>
  <si>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</si>
  <si>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</si>
  <si>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</si>
  <si>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</si>
  <si>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</si>
  <si>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</si>
  <si>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</si>
  <si>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</si>
  <si>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</si>
  <si>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</si>
  <si>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</si>
  <si>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</si>
  <si>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</si>
  <si>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</si>
  <si>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</si>
  <si>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</si>
  <si>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</si>
  <si>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</si>
  <si>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</si>
  <si>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</si>
  <si>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</si>
  <si>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</si>
  <si>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</si>
  <si>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</si>
  <si>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</si>
  <si>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</si>
  <si>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</si>
  <si>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</si>
  <si>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</si>
  <si>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</si>
  <si>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</si>
  <si>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</si>
  <si>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</si>
  <si>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</si>
  <si>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</si>
  <si>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</si>
  <si>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</si>
  <si>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</si>
  <si>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</si>
  <si>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</si>
  <si>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</si>
  <si>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</si>
  <si>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</si>
  <si>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</si>
  <si>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</si>
  <si>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</si>
  <si>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</si>
  <si>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</si>
  <si>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</si>
  <si>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</si>
  <si>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</si>
  <si>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</si>
  <si>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</si>
  <si>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</si>
  <si>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</si>
  <si>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</si>
  <si>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</si>
  <si>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</si>
  <si>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</si>
  <si>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</si>
  <si>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</si>
  <si>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</si>
  <si>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</si>
  <si>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</si>
  <si>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</si>
  <si>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</si>
  <si>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</si>
  <si>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</si>
  <si>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</si>
  <si>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</si>
  <si>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</si>
  <si>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</si>
  <si>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</si>
  <si>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</si>
  <si>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</si>
  <si>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</si>
  <si>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</si>
  <si>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</si>
  <si>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</si>
  <si>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</si>
  <si>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</si>
  <si>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</si>
  <si>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</si>
  <si>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</si>
  <si>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</si>
  <si>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</si>
  <si>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</si>
  <si>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</si>
  <si>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</si>
  <si>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</si>
  <si>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</si>
  <si>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</si>
  <si>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</si>
  <si>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</si>
  <si>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</si>
  <si>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</si>
  <si>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</si>
  <si>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</si>
  <si>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</si>
  <si>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</si>
  <si>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</si>
  <si>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</si>
  <si>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</si>
  <si>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</si>
  <si>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</si>
  <si>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</si>
  <si>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</si>
  <si>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</si>
  <si>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</si>
  <si>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</si>
  <si>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</si>
  <si>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</si>
  <si>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</si>
  <si>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</si>
  <si>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</si>
  <si>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</si>
  <si>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</si>
  <si>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</si>
  <si>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</si>
  <si>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</si>
  <si>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</si>
  <si>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</si>
  <si>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</si>
  <si>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</si>
  <si>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</si>
  <si>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</si>
  <si>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</si>
  <si>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</si>
  <si>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</si>
  <si>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</si>
  <si>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</si>
  <si>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</si>
  <si>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</si>
  <si>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</si>
  <si>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</si>
  <si>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</si>
  <si>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</si>
  <si>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</si>
  <si>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</si>
  <si>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</si>
  <si>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</si>
  <si>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</si>
  <si>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</si>
  <si>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</si>
  <si>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</si>
  <si>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</si>
  <si>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</si>
  <si>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</si>
  <si>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</si>
  <si>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</si>
  <si>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</si>
  <si>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</si>
  <si>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</si>
  <si>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</si>
  <si>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</si>
  <si>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</si>
  <si>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</si>
  <si>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</si>
  <si>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</si>
  <si>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</si>
  <si>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</si>
  <si>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</si>
  <si>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</si>
  <si>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</si>
  <si>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</si>
  <si>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</si>
  <si>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</si>
  <si>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</si>
  <si>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</si>
  <si>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</si>
  <si>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</si>
  <si>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</si>
  <si>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</si>
  <si>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</si>
  <si>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</si>
  <si>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</si>
  <si>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</si>
  <si>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</si>
  <si>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</si>
  <si>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</si>
  <si>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</si>
  <si>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</si>
  <si>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</si>
  <si>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</si>
  <si>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</si>
  <si>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</si>
  <si>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</si>
  <si>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</si>
  <si>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</si>
  <si>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</si>
  <si>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</si>
  <si>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</si>
  <si>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</si>
  <si>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</si>
  <si>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</si>
  <si>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</si>
  <si>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</si>
  <si>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</si>
  <si>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</si>
  <si>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</si>
  <si>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</si>
  <si>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</si>
  <si>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</si>
  <si>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</si>
  <si>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</si>
  <si>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</si>
  <si>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</si>
  <si>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</si>
  <si>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</si>
  <si>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</si>
  <si>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</si>
  <si>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</si>
  <si>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</si>
  <si>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</si>
  <si>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</si>
  <si>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</si>
  <si>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</si>
  <si>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</si>
  <si>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</si>
  <si>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</si>
  <si>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</si>
  <si>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</si>
  <si>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</si>
  <si>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</si>
  <si>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</si>
  <si>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</si>
  <si>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</si>
  <si>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</si>
  <si>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</si>
  <si>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</si>
  <si>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</si>
  <si>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</si>
  <si>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</si>
  <si>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</si>
  <si>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</si>
  <si>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</si>
  <si>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</si>
  <si>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</si>
  <si>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</si>
  <si>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</si>
  <si>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</si>
  <si>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</si>
  <si>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</si>
  <si>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</si>
  <si>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</si>
  <si>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</si>
  <si>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</si>
  <si>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</si>
  <si>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</si>
  <si>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</si>
  <si>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</si>
  <si>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</si>
  <si>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</si>
  <si>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</si>
  <si>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</si>
  <si>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</si>
  <si>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</si>
  <si>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</si>
  <si>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</si>
  <si>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</si>
  <si>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</si>
  <si>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</si>
  <si>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</si>
  <si>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</si>
  <si>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</si>
  <si>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</si>
  <si>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</si>
  <si>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</si>
  <si>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</si>
  <si>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</si>
  <si>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</si>
  <si>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</si>
  <si>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</si>
  <si>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</si>
  <si>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</si>
  <si>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</si>
  <si>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</si>
  <si>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</si>
  <si>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</si>
  <si>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</si>
  <si>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</si>
  <si>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</si>
  <si>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</si>
  <si>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</si>
  <si>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</si>
  <si>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</si>
  <si>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</si>
  <si>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</si>
  <si>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</si>
  <si>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</si>
  <si>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</si>
  <si>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</si>
  <si>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</si>
  <si>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</si>
  <si>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</si>
  <si>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</si>
  <si>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</si>
  <si>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</si>
  <si>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</si>
  <si>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</si>
  <si>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</si>
  <si>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</si>
  <si>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</si>
  <si>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</si>
  <si>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</si>
  <si>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</si>
  <si>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</si>
  <si>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</si>
  <si>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</si>
  <si>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</si>
  <si>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</si>
  <si>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</si>
  <si>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</si>
  <si>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</si>
  <si>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</si>
  <si>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</si>
  <si>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</si>
  <si>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</si>
  <si>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</si>
  <si>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</si>
  <si>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</si>
  <si>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</si>
  <si>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</si>
  <si>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</si>
  <si>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</si>
  <si>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</si>
  <si>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</si>
  <si>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</si>
  <si>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</si>
  <si>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</si>
  <si>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</si>
  <si>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</si>
  <si>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</si>
  <si>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</si>
  <si>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</si>
  <si>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</si>
  <si>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</si>
  <si>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</si>
  <si>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</si>
  <si>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</si>
  <si>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</si>
  <si>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</si>
  <si>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</si>
  <si>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</si>
  <si>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</si>
  <si>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</si>
  <si>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</si>
  <si>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</si>
  <si>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</si>
  <si>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</si>
  <si>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</si>
  <si>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</si>
  <si>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</si>
  <si>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</si>
  <si>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</si>
  <si>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</si>
  <si>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</si>
  <si>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</si>
  <si>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</si>
  <si>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</si>
  <si>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</si>
  <si>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</si>
  <si>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</si>
  <si>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</si>
  <si>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</si>
  <si>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</si>
  <si>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</si>
  <si>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</si>
  <si>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</si>
  <si>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</si>
  <si>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</si>
  <si>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</si>
  <si>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</si>
  <si>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</si>
  <si>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</si>
  <si>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</si>
  <si>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</si>
  <si>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</si>
  <si>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</si>
  <si>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</si>
  <si>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</si>
  <si>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</si>
  <si>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</si>
  <si>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</si>
  <si>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</si>
  <si>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</si>
  <si>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</si>
  <si>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</si>
  <si>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</si>
  <si>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</si>
  <si>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</si>
  <si>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</si>
  <si>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</si>
  <si>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</si>
  <si>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</si>
  <si>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</si>
  <si>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</si>
  <si>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</si>
  <si>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</si>
  <si>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</si>
  <si>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</si>
  <si>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</si>
  <si>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</si>
  <si>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</si>
  <si>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</si>
  <si>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</si>
  <si>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</si>
  <si>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</si>
  <si>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</si>
  <si>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</si>
  <si>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</si>
  <si>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</si>
  <si>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</si>
  <si>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</si>
  <si>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</si>
  <si>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</si>
  <si>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</si>
  <si>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</si>
  <si>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</si>
  <si>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</si>
  <si>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</si>
  <si>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</si>
  <si>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</si>
  <si>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</si>
  <si>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</si>
  <si>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</si>
  <si>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</si>
  <si>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</si>
  <si>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</si>
  <si>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</si>
  <si>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</si>
  <si>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</si>
  <si>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</si>
  <si>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</si>
  <si>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</si>
  <si>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</si>
  <si>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</si>
  <si>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</si>
  <si>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</si>
  <si>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</si>
  <si>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</si>
  <si>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</si>
  <si>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</si>
  <si>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</si>
  <si>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</si>
  <si>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</si>
  <si>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</si>
  <si>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</si>
  <si>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</si>
  <si>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</si>
  <si>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</si>
  <si>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</si>
  <si>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</si>
  <si>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</si>
  <si>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</si>
  <si>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</si>
  <si>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</si>
  <si>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</si>
  <si>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</si>
  <si>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</si>
  <si>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</si>
  <si>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</si>
  <si>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</si>
  <si>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</si>
  <si>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</si>
  <si>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</si>
  <si>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</si>
  <si>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</si>
  <si>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</si>
  <si>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</si>
  <si>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</si>
  <si>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</si>
  <si>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</si>
  <si>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</si>
  <si>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</si>
  <si>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</si>
  <si>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</si>
  <si>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</si>
  <si>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</si>
  <si>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</si>
  <si>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</si>
  <si>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</si>
  <si>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</si>
  <si>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</si>
  <si>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</si>
  <si>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</si>
  <si>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</si>
  <si>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</si>
  <si>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</si>
  <si>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</si>
  <si>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</si>
  <si>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</si>
  <si>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</si>
  <si>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</si>
  <si>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</si>
  <si>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</si>
  <si>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</si>
  <si>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</si>
  <si>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</si>
  <si>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</si>
  <si>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</si>
  <si>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</si>
  <si>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</si>
  <si>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</si>
  <si>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</si>
  <si>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</si>
  <si>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</si>
  <si>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</si>
  <si>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</si>
  <si>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</si>
  <si>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</si>
  <si>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</si>
  <si>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</si>
  <si>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</si>
  <si>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</si>
  <si>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</si>
  <si>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</si>
  <si>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</si>
  <si>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</si>
  <si>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</si>
  <si>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</si>
  <si>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</si>
  <si>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</si>
  <si>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</si>
  <si>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</si>
  <si>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</si>
  <si>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</si>
  <si>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</si>
  <si>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</si>
  <si>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</si>
  <si>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</si>
  <si>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</si>
  <si>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</si>
  <si>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</si>
  <si>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</si>
  <si>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</si>
  <si>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</si>
  <si>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</si>
  <si>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</si>
  <si>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</si>
  <si>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</si>
  <si>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</si>
  <si>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</si>
  <si>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</si>
  <si>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</si>
  <si>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</si>
  <si>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</si>
  <si>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</si>
  <si>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</si>
  <si>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</si>
  <si>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</si>
  <si>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</si>
  <si>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</si>
  <si>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</si>
  <si>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</si>
  <si>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</si>
  <si>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</si>
  <si>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</si>
  <si>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</si>
  <si>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</si>
  <si>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</si>
  <si>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</si>
  <si>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</si>
  <si>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</si>
  <si>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</si>
  <si>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</si>
  <si>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</si>
  <si>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</si>
  <si>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</si>
  <si>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</si>
  <si>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</si>
  <si>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</si>
  <si>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</si>
  <si>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</si>
  <si>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</si>
  <si>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</si>
  <si>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</si>
  <si>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</si>
  <si>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</si>
  <si>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</si>
  <si>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</si>
  <si>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</si>
  <si>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</si>
  <si>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</si>
  <si>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</si>
  <si>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</si>
  <si>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</si>
  <si>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</si>
  <si>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</si>
  <si>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</si>
  <si>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</si>
  <si>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</si>
  <si>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</si>
  <si>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</si>
  <si>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</si>
  <si>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</si>
  <si>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</si>
  <si>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</si>
  <si>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</si>
  <si>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</si>
  <si>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</si>
  <si>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</si>
  <si>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</si>
  <si>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</si>
  <si>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</si>
  <si>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</si>
  <si>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</si>
  <si>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</si>
  <si>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</si>
  <si>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</si>
  <si>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</si>
  <si>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</si>
  <si>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</si>
  <si>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</si>
  <si>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</si>
  <si>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</si>
  <si>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</si>
  <si>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</si>
  <si>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</si>
  <si>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</si>
  <si>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</si>
  <si>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</si>
  <si>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</si>
  <si>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</si>
  <si>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</si>
  <si>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</si>
  <si>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</si>
  <si>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</si>
  <si>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</si>
  <si>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</si>
  <si>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</si>
  <si>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</si>
  <si>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</si>
  <si>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</si>
  <si>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</si>
  <si>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</si>
  <si>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</si>
  <si>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</si>
  <si>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</si>
  <si>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</si>
  <si>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</si>
  <si>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</si>
  <si>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</si>
  <si>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</si>
  <si>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</si>
  <si>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</si>
  <si>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</si>
  <si>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</si>
  <si>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</si>
  <si>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</si>
  <si>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</si>
  <si>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</si>
  <si>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</si>
  <si>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</si>
  <si>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</si>
  <si>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</si>
  <si>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</si>
  <si>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</si>
  <si>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</si>
  <si>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</si>
  <si>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</si>
  <si>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</si>
  <si>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</si>
  <si>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</si>
  <si>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</si>
  <si>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</si>
  <si>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</si>
  <si>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</si>
  <si>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</si>
  <si>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</si>
  <si>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</si>
  <si>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</si>
  <si>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</si>
  <si>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</si>
  <si>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</si>
  <si>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</si>
  <si>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</si>
  <si>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</si>
  <si>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</si>
  <si>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</si>
  <si>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</si>
  <si>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</si>
  <si>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</si>
  <si>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</si>
  <si>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</si>
  <si>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</si>
  <si>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</si>
  <si>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</si>
  <si>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</si>
  <si>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</si>
  <si>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</si>
  <si>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</si>
  <si>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</si>
  <si>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</si>
  <si>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</si>
  <si>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</si>
  <si>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</si>
  <si>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</si>
  <si>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</si>
  <si>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</si>
  <si>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</si>
  <si>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</si>
  <si>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</si>
  <si>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</si>
  <si>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</si>
  <si>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</si>
  <si>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</si>
  <si>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</si>
  <si>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</si>
  <si>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</si>
  <si>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</si>
  <si>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</si>
  <si>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</si>
  <si>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</si>
  <si>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</si>
  <si>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</si>
  <si>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</si>
  <si>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</si>
  <si>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</si>
  <si>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</si>
  <si>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</si>
  <si>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</si>
  <si>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</si>
  <si>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</si>
  <si>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</si>
  <si>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</si>
  <si>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</si>
  <si>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</si>
  <si>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</si>
  <si>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</si>
  <si>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</si>
  <si>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</si>
  <si>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</si>
  <si>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</si>
  <si>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</si>
  <si>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</si>
  <si>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</si>
  <si>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</si>
  <si>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</si>
  <si>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</si>
  <si>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</si>
  <si>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</si>
  <si>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</si>
  <si>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</si>
  <si>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</si>
  <si>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</si>
  <si>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</si>
  <si>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</si>
  <si>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</si>
  <si>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</si>
  <si>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</si>
  <si>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</si>
  <si>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</si>
  <si>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</si>
  <si>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</si>
  <si>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</si>
  <si>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</si>
  <si>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</si>
  <si>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</si>
  <si>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</si>
  <si>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</si>
  <si>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</si>
  <si>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</si>
  <si>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</si>
  <si>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</si>
  <si>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</si>
  <si>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</si>
  <si>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</si>
  <si>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</si>
  <si>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</si>
  <si>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</si>
  <si>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</si>
  <si>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</si>
  <si>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</si>
  <si>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</si>
  <si>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</si>
  <si>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</si>
  <si>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</si>
  <si>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</si>
  <si>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</si>
  <si>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</si>
  <si>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</si>
  <si>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</si>
  <si>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</si>
  <si>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</si>
  <si>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</si>
  <si>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</si>
  <si>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</si>
  <si>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</si>
  <si>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</si>
  <si>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</si>
  <si>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</si>
  <si>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</si>
  <si>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</si>
  <si>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</si>
  <si>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</si>
  <si>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</si>
  <si>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</si>
  <si>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</si>
  <si>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</si>
  <si>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</si>
  <si>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</si>
  <si>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</si>
  <si>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</si>
  <si>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</si>
  <si>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</si>
  <si>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</si>
  <si>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</si>
  <si>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</si>
  <si>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</si>
  <si>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</si>
  <si>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</si>
  <si>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</si>
  <si>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</si>
  <si>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</si>
  <si>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</si>
  <si>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</si>
  <si>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</si>
  <si>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</si>
  <si>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</si>
  <si>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</si>
  <si>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</si>
  <si>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</si>
  <si>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</si>
  <si>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</si>
  <si>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</si>
  <si>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</si>
  <si>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</si>
  <si>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</si>
  <si>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</si>
  <si>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</si>
  <si>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</si>
  <si>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</si>
  <si>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</si>
  <si>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</si>
  <si>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</si>
  <si>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</si>
  <si>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</si>
  <si>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</si>
  <si>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</si>
  <si>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</si>
  <si>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</si>
  <si>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</si>
  <si>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</si>
  <si>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</si>
  <si>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</si>
  <si>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</si>
  <si>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</si>
  <si>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</si>
  <si>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</si>
  <si>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</si>
  <si>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</si>
  <si>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</si>
  <si>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</si>
  <si>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</si>
  <si>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</si>
  <si>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</si>
  <si>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</si>
  <si>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</si>
  <si>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</si>
  <si>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</si>
  <si>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</si>
  <si>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</si>
  <si>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</si>
  <si>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</si>
  <si>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</si>
  <si>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</si>
  <si>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</si>
  <si>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</si>
  <si>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</si>
  <si>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</si>
  <si>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</si>
  <si>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</si>
  <si>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</si>
  <si>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</si>
  <si>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</si>
  <si>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</si>
  <si>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</si>
  <si>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</si>
  <si>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</si>
  <si>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</si>
  <si>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</si>
  <si>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</si>
  <si>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</si>
  <si>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</si>
  <si>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</si>
  <si>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</si>
  <si>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</si>
  <si>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</si>
  <si>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</si>
  <si>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</si>
  <si>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</si>
  <si>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</si>
  <si>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</si>
  <si>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</si>
  <si>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</si>
  <si>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</si>
  <si>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</si>
  <si>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</si>
  <si>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</si>
  <si>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</si>
  <si>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</si>
  <si>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</si>
  <si>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</si>
  <si>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</si>
  <si>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</si>
  <si>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</si>
  <si>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</si>
  <si>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</si>
  <si>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</si>
  <si>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</si>
  <si>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</si>
  <si>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</si>
  <si>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</si>
  <si>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</si>
  <si>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</si>
  <si>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</si>
  <si>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</si>
  <si>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</si>
  <si>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</si>
  <si>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</si>
  <si>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</si>
  <si>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</si>
  <si>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</si>
  <si>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</si>
  <si>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</si>
  <si>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</si>
  <si>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</si>
  <si>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</si>
  <si>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</si>
  <si>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</si>
  <si>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</si>
  <si>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</si>
  <si>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</si>
  <si>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</si>
  <si>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</si>
  <si>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</si>
  <si>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</si>
  <si>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</si>
  <si>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</si>
  <si>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</si>
  <si>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</si>
  <si>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</si>
  <si>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</si>
  <si>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</si>
  <si>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</si>
  <si>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</si>
  <si>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</si>
  <si>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</si>
  <si>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</si>
  <si>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</si>
  <si>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</si>
  <si>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</si>
  <si>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</si>
  <si>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</si>
  <si>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</si>
  <si>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</si>
  <si>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</si>
  <si>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</si>
  <si>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</si>
  <si>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</si>
  <si>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</si>
  <si>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</si>
  <si>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</si>
  <si>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</si>
  <si>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</si>
  <si>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</si>
  <si>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</si>
  <si>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</si>
  <si>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</si>
  <si>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</si>
  <si>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</si>
  <si>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</si>
  <si>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</si>
  <si>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</si>
  <si>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</si>
  <si>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</si>
  <si>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</si>
  <si>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</si>
  <si>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</si>
  <si>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</si>
  <si>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</si>
  <si>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</si>
  <si>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</si>
  <si>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</si>
  <si>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</si>
  <si>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</si>
  <si>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</si>
  <si>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</si>
  <si>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</si>
  <si>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</si>
  <si>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</si>
  <si>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</si>
  <si>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</si>
  <si>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</si>
  <si>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</si>
  <si>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</si>
  <si>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</si>
  <si>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</si>
  <si>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</si>
  <si>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</si>
  <si>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</si>
  <si>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</si>
  <si>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</si>
  <si>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</si>
  <si>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</si>
  <si>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</si>
  <si>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</si>
  <si>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</si>
  <si>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</si>
  <si>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</si>
  <si>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</si>
  <si>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</si>
  <si>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</si>
  <si>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</si>
  <si>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</si>
  <si>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</si>
  <si>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</si>
  <si>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</si>
  <si>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</si>
  <si>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</si>
  <si>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</si>
  <si>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</si>
  <si>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</si>
  <si>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</si>
  <si>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</si>
  <si>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</si>
  <si>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</si>
  <si>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</si>
  <si>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</si>
  <si>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</si>
  <si>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</si>
  <si>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</si>
  <si>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</si>
  <si>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</si>
  <si>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</si>
  <si>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</si>
  <si>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</si>
  <si>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</si>
  <si>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</si>
  <si>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</si>
  <si>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</si>
  <si>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</si>
  <si>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</si>
  <si>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</si>
  <si>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</si>
  <si>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</si>
  <si>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</si>
  <si>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</si>
  <si>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</si>
  <si>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</si>
  <si>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</si>
  <si>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</si>
  <si>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</si>
  <si>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</si>
  <si>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</si>
  <si>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</si>
  <si>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</si>
  <si>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</si>
  <si>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</si>
  <si>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</si>
  <si>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</si>
  <si>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</si>
  <si>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</si>
  <si>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</si>
  <si>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</si>
  <si>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</si>
  <si>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</si>
  <si>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</si>
  <si>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</si>
  <si>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</si>
  <si>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</si>
  <si>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</si>
  <si>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</si>
  <si>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</si>
  <si>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</si>
  <si>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</si>
  <si>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</si>
  <si>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</si>
  <si>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</si>
  <si>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</si>
  <si>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</si>
  <si>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</si>
  <si>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</si>
  <si>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</si>
  <si>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</si>
  <si>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</si>
  <si>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</si>
  <si>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</si>
  <si>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</si>
  <si>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</si>
  <si>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</si>
  <si>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</si>
  <si>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</si>
  <si>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</si>
  <si>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</si>
  <si>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</si>
  <si>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</si>
  <si>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</si>
  <si>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</si>
  <si>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</si>
  <si>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</si>
  <si>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</si>
  <si>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</si>
  <si>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</si>
  <si>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</si>
  <si>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</si>
  <si>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</si>
  <si>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</si>
  <si>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</si>
  <si>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</si>
  <si>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</si>
  <si>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</si>
  <si>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</si>
  <si>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</si>
  <si>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</si>
  <si>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</si>
  <si>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</si>
  <si>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</si>
  <si>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</si>
  <si>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</si>
  <si>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</si>
  <si>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</si>
  <si>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</si>
  <si>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</si>
  <si>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</si>
  <si>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</si>
  <si>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</si>
  <si>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</si>
  <si>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</si>
  <si>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</si>
  <si>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</si>
  <si>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</si>
  <si>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</si>
  <si>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</si>
  <si>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</si>
  <si>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</si>
  <si>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</si>
  <si>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</si>
  <si>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</si>
  <si>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</si>
  <si>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</si>
  <si>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</si>
  <si>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</si>
  <si>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</si>
  <si>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</si>
  <si>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</si>
  <si>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</si>
  <si>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</si>
  <si>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</si>
  <si>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</si>
  <si>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</si>
  <si>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</si>
  <si>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</si>
  <si>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</si>
  <si>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</si>
  <si>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</si>
  <si>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</si>
  <si>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</si>
  <si>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</si>
  <si>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</si>
  <si>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</si>
  <si>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</si>
  <si>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</si>
  <si>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</si>
  <si>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</si>
  <si>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</si>
  <si>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</si>
  <si>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</si>
  <si>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</si>
  <si>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</si>
  <si>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</si>
  <si>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</si>
  <si>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</si>
  <si>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</si>
  <si>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</si>
  <si>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</si>
  <si>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</si>
  <si>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</si>
  <si>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</si>
  <si>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</si>
  <si>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</si>
  <si>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</si>
  <si>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</si>
  <si>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</si>
  <si>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</si>
  <si>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</si>
  <si>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</si>
  <si>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</si>
  <si>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</si>
  <si>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</si>
  <si>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</si>
  <si>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</si>
  <si>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</si>
  <si>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</si>
  <si>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</si>
  <si>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</si>
  <si>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</si>
  <si>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</si>
  <si>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</si>
  <si>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</si>
  <si>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</si>
  <si>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</si>
  <si>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</si>
  <si>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</si>
  <si>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</si>
  <si>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</si>
  <si>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</si>
  <si>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</si>
  <si>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</si>
  <si>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</si>
  <si>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</si>
  <si>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</si>
  <si>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</si>
  <si>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</si>
  <si>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</si>
  <si>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</si>
  <si>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</si>
  <si>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</si>
  <si>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</si>
  <si>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</si>
  <si>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</si>
  <si>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</si>
  <si>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</si>
  <si>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</si>
  <si>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</si>
  <si>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</si>
  <si>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</si>
  <si>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</si>
  <si>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</si>
  <si>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</si>
  <si>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</si>
  <si>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</si>
  <si>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</si>
  <si>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</si>
  <si>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</si>
  <si>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</si>
  <si>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</si>
  <si>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</si>
  <si>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</si>
  <si>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</si>
  <si>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</si>
  <si>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</si>
  <si>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</si>
  <si>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</si>
  <si>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</si>
  <si>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</si>
  <si>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</si>
  <si>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</si>
  <si>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</si>
  <si>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</si>
  <si>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</si>
  <si>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</si>
  <si>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</si>
  <si>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</si>
  <si>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</si>
  <si>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</si>
  <si>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</si>
  <si>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</si>
  <si>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</si>
  <si>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</si>
  <si>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</si>
  <si>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</si>
  <si>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</si>
  <si>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</si>
  <si>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</si>
  <si>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</si>
  <si>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</si>
  <si>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</si>
  <si>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</si>
  <si>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</si>
  <si>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</si>
  <si>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</si>
  <si>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</si>
  <si>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</si>
  <si>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</si>
  <si>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</si>
  <si>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</si>
  <si>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</si>
  <si>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</si>
  <si>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</si>
  <si>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</si>
  <si>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</si>
  <si>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</si>
  <si>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</si>
  <si>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</si>
  <si>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</si>
  <si>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</si>
  <si>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</si>
  <si>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</si>
  <si>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</si>
  <si>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</si>
  <si>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</si>
  <si>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</si>
  <si>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</si>
  <si>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</si>
  <si>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</si>
  <si>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</si>
  <si>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</si>
  <si>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</si>
  <si>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</si>
  <si>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</si>
  <si>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</si>
  <si>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</si>
  <si>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</si>
  <si>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</si>
  <si>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</si>
  <si>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</si>
  <si>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</si>
  <si>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</si>
  <si>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</si>
  <si>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</si>
  <si>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</si>
  <si>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</si>
  <si>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</si>
  <si>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</si>
  <si>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</si>
  <si>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</si>
  <si>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</si>
  <si>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</si>
  <si>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</si>
  <si>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</si>
  <si>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</si>
  <si>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</si>
  <si>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</si>
  <si>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</si>
  <si>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</si>
  <si>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</si>
  <si>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</si>
  <si>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</si>
  <si>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</si>
  <si>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</si>
  <si>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</si>
  <si>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</si>
  <si>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</si>
  <si>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</si>
  <si>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</si>
  <si>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</si>
  <si>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</si>
  <si>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</si>
  <si>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</si>
  <si>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</si>
  <si>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</si>
  <si>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</si>
  <si>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</si>
  <si>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</si>
  <si>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</si>
  <si>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</si>
  <si>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</si>
  <si>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</si>
  <si>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</si>
  <si>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</si>
  <si>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</si>
  <si>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</si>
  <si>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</si>
  <si>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</si>
  <si>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</si>
  <si>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</si>
  <si>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</si>
  <si>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</si>
  <si>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</si>
  <si>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</si>
  <si>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</si>
  <si>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</si>
  <si>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</si>
  <si>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</si>
  <si>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</si>
  <si>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</si>
  <si>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</si>
  <si>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</si>
  <si>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</si>
  <si>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</si>
  <si>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</si>
  <si>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</si>
  <si>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</si>
  <si>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</si>
  <si>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</si>
  <si>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</si>
  <si>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</si>
  <si>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</si>
  <si>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</si>
  <si>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</si>
  <si>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</si>
  <si>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</si>
  <si>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</si>
  <si>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</si>
  <si>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</si>
  <si>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</si>
  <si>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</si>
  <si>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</si>
  <si>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</si>
  <si>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</si>
  <si>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</si>
  <si>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</si>
  <si>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</si>
  <si>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</si>
  <si>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</si>
  <si>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</si>
  <si>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</si>
  <si>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</si>
  <si>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</si>
  <si>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</si>
  <si>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</si>
  <si>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</si>
  <si>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</si>
  <si>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</si>
  <si>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</si>
  <si>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</si>
  <si>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</si>
  <si>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</si>
  <si>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</si>
  <si>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</si>
  <si>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</si>
  <si>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</si>
  <si>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</si>
  <si>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</si>
  <si>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</si>
  <si>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</si>
  <si>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</si>
  <si>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</si>
  <si>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</si>
  <si>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</si>
  <si>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</si>
  <si>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</si>
  <si>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</si>
  <si>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</si>
  <si>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</si>
  <si>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</si>
  <si>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</si>
  <si>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</si>
  <si>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</si>
  <si>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</si>
  <si>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</si>
  <si>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</si>
  <si>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</si>
  <si>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</si>
  <si>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</si>
  <si>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</si>
  <si>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</si>
  <si>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</si>
  <si>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</si>
  <si>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</si>
  <si>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</si>
  <si>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</si>
  <si>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</si>
  <si>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</si>
  <si>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</si>
  <si>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</si>
  <si>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</si>
  <si>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</si>
  <si>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</si>
  <si>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</si>
  <si>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</si>
  <si>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</si>
  <si>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</si>
  <si>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</si>
  <si>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</si>
  <si>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</si>
  <si>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</si>
  <si>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</si>
  <si>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</si>
  <si>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</si>
  <si>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</si>
  <si>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</si>
  <si>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</si>
  <si>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</si>
  <si>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</si>
  <si>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</si>
  <si>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</si>
  <si>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</si>
  <si>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</si>
  <si>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</si>
  <si>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</si>
  <si>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</si>
  <si>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</si>
  <si>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</si>
  <si>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</si>
  <si>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</si>
  <si>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</si>
  <si>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</si>
  <si>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</si>
  <si>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</si>
  <si>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</si>
  <si>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</si>
  <si>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</si>
  <si>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</si>
  <si>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</si>
  <si>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</si>
  <si>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</si>
  <si>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</si>
  <si>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</si>
  <si>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</si>
  <si>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</si>
  <si>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</si>
  <si>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</si>
  <si>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</si>
  <si>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</si>
  <si>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</si>
  <si>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</si>
  <si>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</si>
  <si>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</si>
  <si>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</si>
  <si>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</si>
  <si>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</si>
  <si>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</si>
  <si>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</si>
  <si>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</si>
  <si>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</si>
  <si>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</si>
  <si>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</si>
  <si>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</si>
  <si>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</si>
  <si>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</si>
  <si>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</si>
  <si>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</si>
  <si>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</si>
  <si>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</si>
  <si>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</si>
  <si>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</si>
  <si>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</si>
  <si>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</si>
  <si>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</si>
  <si>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</si>
  <si>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</si>
  <si>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</si>
  <si>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</si>
  <si>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</si>
  <si>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</si>
  <si>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</si>
  <si>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</si>
  <si>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</si>
  <si>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</si>
  <si>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</si>
  <si>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</si>
  <si>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</si>
  <si>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</si>
  <si>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</si>
  <si>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</si>
  <si>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</si>
  <si>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</si>
  <si>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</si>
  <si>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</si>
  <si>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</si>
  <si>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</si>
  <si>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</si>
  <si>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</si>
  <si>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</si>
  <si>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</si>
  <si>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</si>
  <si>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</si>
  <si>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</si>
  <si>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</si>
  <si>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</si>
  <si>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</si>
  <si>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</si>
  <si>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</si>
  <si>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</si>
  <si>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</si>
  <si>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</si>
  <si>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</si>
  <si>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</si>
  <si>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</si>
  <si>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</si>
  <si>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</si>
  <si>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</si>
  <si>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</si>
  <si>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</si>
  <si>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</si>
  <si>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</si>
  <si>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</si>
  <si>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</si>
  <si>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</si>
  <si>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</si>
  <si>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</si>
  <si>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</si>
  <si>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</si>
  <si>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</si>
  <si>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</si>
  <si>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</si>
  <si>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</si>
  <si>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</si>
  <si>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</si>
  <si>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</si>
  <si>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</si>
  <si>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</si>
  <si>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</si>
  <si>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</si>
  <si>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</si>
  <si>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</si>
  <si>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</si>
  <si>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</si>
  <si>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</si>
  <si>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</si>
  <si>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</si>
  <si>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</si>
  <si>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</si>
  <si>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</si>
  <si>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</si>
  <si>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</si>
  <si>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</si>
  <si>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</si>
  <si>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</si>
  <si>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</si>
  <si>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</si>
  <si>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</si>
  <si>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</si>
  <si>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</si>
  <si>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</si>
  <si>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</si>
  <si>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</si>
  <si>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</si>
  <si>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</si>
  <si>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</si>
  <si>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</si>
  <si>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</si>
  <si>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</si>
  <si>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</si>
  <si>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</si>
  <si>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</si>
  <si>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</si>
  <si>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</si>
  <si>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</si>
  <si>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</si>
  <si>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</si>
  <si>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</si>
  <si>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</si>
  <si>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</si>
  <si>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</si>
  <si>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</si>
  <si>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</si>
  <si>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</si>
  <si>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</si>
  <si>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</si>
  <si>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</si>
  <si>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</si>
  <si>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</si>
  <si>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</si>
  <si>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</si>
  <si>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</si>
  <si>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</si>
  <si>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</si>
  <si>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</si>
  <si>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</si>
  <si>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</si>
  <si>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</si>
  <si>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</si>
  <si>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</si>
  <si>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</si>
  <si>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</si>
  <si>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</si>
  <si>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</si>
  <si>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</si>
  <si>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</si>
  <si>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</si>
  <si>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</si>
  <si>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</si>
  <si>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</si>
  <si>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</si>
  <si>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</si>
  <si>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</si>
  <si>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</si>
  <si>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</si>
  <si>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</si>
  <si>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</si>
  <si>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</si>
  <si>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</si>
  <si>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</si>
  <si>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</si>
  <si>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</si>
  <si>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</si>
  <si>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</si>
  <si>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</si>
  <si>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</si>
  <si>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</si>
  <si>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</si>
  <si>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</si>
  <si>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</si>
  <si>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</si>
  <si>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</si>
  <si>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</si>
  <si>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</si>
  <si>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</si>
  <si>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</si>
  <si>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</si>
  <si>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</si>
  <si>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</si>
  <si>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</si>
  <si>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</si>
  <si>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</si>
  <si>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</si>
  <si>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</si>
  <si>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</si>
  <si>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</si>
  <si>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</si>
  <si>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</si>
  <si>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</si>
  <si>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</si>
  <si>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</si>
  <si>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</si>
  <si>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</si>
  <si>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</si>
  <si>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</si>
  <si>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</si>
  <si>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</si>
  <si>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</si>
  <si>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</si>
  <si>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</si>
  <si>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</si>
  <si>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</si>
  <si>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</si>
  <si>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</si>
  <si>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</si>
  <si>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</si>
  <si>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</si>
  <si>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</si>
  <si>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</si>
  <si>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</si>
  <si>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</si>
  <si>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</si>
  <si>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</si>
  <si>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</si>
  <si>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</si>
  <si>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</si>
  <si>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</si>
  <si>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</si>
  <si>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</si>
  <si>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</si>
  <si>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</si>
  <si>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</si>
  <si>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</si>
  <si>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</si>
  <si>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</si>
  <si>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</si>
  <si>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</si>
  <si>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</si>
  <si>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</si>
  <si>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</si>
  <si>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</si>
  <si>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</si>
  <si>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</si>
  <si>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</si>
  <si>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</si>
  <si>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</si>
  <si>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</si>
  <si>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</si>
  <si>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</si>
  <si>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</si>
  <si>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</si>
  <si>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</si>
  <si>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</si>
  <si>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</si>
  <si>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</si>
  <si>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</si>
  <si>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</si>
  <si>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</si>
  <si>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</si>
  <si>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</si>
  <si>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</si>
  <si>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</si>
  <si>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</si>
  <si>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</si>
  <si>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</si>
  <si>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</si>
  <si>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</si>
  <si>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</si>
  <si>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</si>
  <si>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</si>
  <si>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</si>
  <si>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</si>
  <si>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</si>
  <si>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</si>
  <si>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</si>
  <si>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</si>
  <si>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</si>
  <si>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</si>
  <si>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</si>
  <si>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</si>
  <si>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</si>
  <si>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</si>
  <si>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</si>
  <si>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</si>
  <si>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</si>
  <si>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</si>
  <si>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</si>
  <si>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</si>
  <si>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</si>
  <si>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</si>
  <si>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</si>
  <si>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</si>
  <si>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</si>
  <si>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</si>
  <si>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</si>
  <si>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</si>
  <si>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</si>
  <si>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</si>
  <si>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</si>
  <si>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</si>
  <si>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</si>
  <si>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</si>
  <si>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</si>
  <si>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</si>
  <si>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</si>
  <si>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</si>
  <si>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</si>
  <si>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</si>
  <si>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</si>
  <si>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</si>
  <si>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</si>
  <si>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</si>
  <si>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</si>
  <si>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</si>
  <si>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</si>
  <si>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</si>
  <si>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</si>
  <si>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</si>
  <si>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</si>
  <si>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</si>
  <si>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</si>
  <si>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</si>
  <si>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</si>
  <si>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</si>
  <si>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</si>
  <si>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</si>
  <si>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</si>
  <si>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</si>
  <si>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</si>
  <si>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</si>
  <si>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</si>
  <si>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</si>
  <si>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</si>
  <si>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</si>
  <si>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</si>
  <si>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</si>
  <si>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</si>
  <si>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</si>
  <si>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</si>
  <si>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</si>
  <si>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</si>
  <si>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</si>
  <si>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</si>
  <si>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</si>
  <si>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</si>
  <si>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</si>
  <si>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</si>
  <si>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</si>
  <si>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</si>
  <si>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</si>
  <si>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</si>
  <si>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</si>
  <si>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</si>
  <si>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</si>
  <si>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</si>
  <si>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</si>
  <si>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</si>
  <si>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</si>
  <si>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</si>
  <si>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</si>
  <si>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</si>
  <si>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</si>
  <si>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</si>
  <si>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</si>
  <si>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</si>
  <si>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</si>
  <si>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</si>
  <si>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</si>
  <si>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</si>
  <si>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</si>
  <si>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</si>
  <si>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</si>
  <si>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</si>
  <si>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</si>
  <si>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</si>
  <si>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</si>
  <si>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</si>
  <si>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</si>
  <si>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</si>
  <si>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</si>
  <si>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</si>
  <si>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</si>
  <si>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</si>
  <si>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</si>
  <si>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</si>
  <si>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</si>
  <si>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</si>
  <si>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</si>
  <si>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</si>
  <si>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</si>
  <si>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</si>
  <si>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</si>
  <si>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</si>
  <si>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</si>
  <si>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</si>
  <si>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</si>
  <si>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</si>
  <si>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</si>
  <si>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</si>
  <si>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</si>
  <si>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</si>
  <si>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</si>
  <si>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</si>
  <si>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</si>
  <si>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</si>
  <si>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</si>
  <si>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</si>
  <si>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</si>
  <si>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</si>
  <si>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</si>
  <si>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</si>
  <si>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</si>
  <si>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</si>
  <si>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</si>
  <si>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</si>
  <si>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</si>
  <si>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</si>
  <si>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</si>
  <si>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</si>
  <si>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</si>
  <si>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</si>
  <si>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</si>
  <si>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</si>
  <si>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</si>
  <si>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</si>
  <si>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</si>
  <si>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</si>
  <si>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</si>
  <si>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</si>
  <si>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</si>
  <si>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</si>
  <si>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</si>
  <si>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</si>
  <si>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</si>
  <si>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</si>
  <si>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</si>
  <si>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</si>
  <si>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</si>
  <si>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</si>
  <si>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</si>
  <si>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</si>
  <si>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</si>
  <si>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</si>
  <si>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</si>
  <si>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</si>
  <si>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</si>
  <si>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</si>
  <si>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</si>
  <si>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</si>
  <si>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</si>
  <si>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</si>
  <si>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</si>
  <si>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</si>
  <si>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</si>
  <si>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</si>
  <si>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</si>
  <si>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</si>
  <si>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</si>
  <si>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</si>
  <si>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</si>
  <si>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</si>
  <si>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</si>
  <si>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</si>
  <si>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</si>
  <si>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</si>
  <si>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</si>
  <si>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</si>
  <si>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</si>
  <si>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</si>
  <si>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</si>
  <si>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</si>
  <si>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</si>
  <si>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</si>
  <si>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</si>
  <si>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</si>
  <si>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</si>
  <si>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</si>
  <si>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</si>
  <si>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</si>
  <si>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</si>
  <si>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</si>
  <si>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</si>
  <si>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</si>
  <si>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</si>
  <si>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</si>
  <si>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</si>
  <si>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</si>
  <si>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</si>
  <si>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</si>
  <si>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</si>
  <si>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</si>
  <si>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</si>
  <si>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</si>
  <si>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</si>
  <si>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</si>
  <si>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</si>
  <si>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</si>
  <si>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</si>
  <si>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</si>
  <si>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</si>
  <si>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</si>
  <si>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</si>
  <si>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</si>
  <si>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</si>
  <si>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</si>
  <si>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</si>
  <si>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</si>
  <si>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</si>
  <si>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</si>
  <si>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</si>
  <si>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</si>
  <si>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</si>
  <si>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</si>
  <si>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</si>
  <si>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</si>
  <si>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</si>
  <si>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</si>
  <si>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</si>
  <si>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</si>
  <si>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</si>
  <si>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</si>
  <si>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</si>
  <si>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</si>
  <si>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</si>
  <si>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</si>
  <si>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</si>
  <si>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</si>
  <si>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</si>
  <si>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</si>
  <si>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</si>
  <si>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</si>
  <si>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</si>
  <si>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</si>
  <si>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</si>
  <si>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</si>
  <si>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</si>
  <si>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</si>
  <si>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</si>
  <si>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</si>
  <si>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</si>
  <si>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</si>
  <si>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</si>
  <si>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</si>
  <si>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</si>
  <si>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</si>
  <si>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</si>
  <si>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</si>
  <si>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</si>
  <si>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</si>
  <si>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</si>
  <si>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</si>
  <si>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</si>
  <si>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</si>
  <si>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</si>
  <si>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</si>
  <si>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</si>
  <si>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</si>
  <si>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</si>
  <si>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</si>
  <si>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</si>
  <si>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</si>
  <si>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</si>
  <si>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</si>
  <si>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</si>
  <si>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</si>
  <si>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</si>
  <si>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</si>
  <si>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</si>
  <si>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</si>
  <si>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</si>
  <si>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</si>
  <si>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</si>
  <si>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</si>
  <si>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</si>
  <si>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</si>
  <si>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</si>
  <si>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</si>
  <si>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</si>
  <si>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</si>
  <si>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</si>
  <si>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</si>
  <si>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</si>
  <si>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</si>
  <si>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</si>
  <si>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</si>
  <si>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</si>
  <si>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</si>
  <si>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</si>
  <si>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</si>
  <si>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</si>
  <si>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</si>
  <si>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</si>
  <si>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</si>
  <si>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</si>
  <si>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</si>
  <si>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</si>
  <si>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</si>
  <si>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</si>
  <si>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</si>
  <si>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</si>
  <si>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</si>
  <si>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</si>
  <si>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</si>
  <si>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</si>
  <si>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</si>
  <si>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</si>
  <si>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</si>
  <si>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</si>
  <si>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</si>
  <si>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</si>
  <si>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</si>
  <si>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</si>
  <si>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</si>
  <si>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</si>
  <si>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</si>
  <si>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</si>
  <si>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</si>
  <si>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</si>
  <si>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</si>
  <si>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</si>
  <si>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</si>
  <si>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</si>
  <si>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</si>
  <si>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</si>
  <si>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</si>
  <si>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</si>
  <si>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</si>
  <si>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</si>
  <si>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</si>
  <si>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</si>
  <si>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</si>
  <si>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</si>
  <si>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</si>
  <si>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</si>
  <si>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</si>
  <si>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</si>
  <si>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</si>
  <si>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</si>
  <si>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</si>
  <si>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</si>
  <si>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</si>
  <si>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</si>
  <si>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</si>
  <si>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</si>
  <si>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</si>
  <si>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</si>
  <si>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</si>
  <si>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</si>
  <si>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</si>
  <si>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</si>
  <si>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</si>
  <si>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</si>
  <si>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</si>
  <si>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</si>
  <si>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</si>
  <si>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</si>
  <si>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</si>
  <si>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</si>
  <si>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</si>
  <si>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</si>
  <si>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</si>
  <si>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</si>
  <si>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</si>
  <si>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</si>
  <si>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</si>
  <si>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</si>
  <si>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</si>
  <si>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</si>
  <si>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</si>
  <si>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</si>
  <si>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</si>
  <si>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</si>
  <si>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</si>
  <si>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</si>
  <si>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</si>
  <si>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</si>
  <si>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</si>
  <si>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</si>
  <si>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</si>
  <si>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</si>
  <si>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</si>
  <si>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</si>
  <si>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</si>
  <si>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</si>
  <si>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</si>
  <si>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</si>
  <si>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</si>
  <si>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</si>
  <si>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</si>
  <si>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</si>
  <si>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</si>
  <si>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</si>
  <si>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</si>
  <si>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</si>
  <si>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</si>
  <si>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</si>
  <si>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</si>
  <si>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</si>
  <si>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</si>
  <si>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</si>
  <si>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</si>
  <si>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</si>
  <si>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</si>
  <si>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</si>
  <si>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</si>
  <si>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</si>
  <si>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</si>
  <si>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</si>
  <si>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</si>
  <si>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</si>
  <si>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</si>
  <si>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</si>
  <si>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</si>
  <si>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</si>
  <si>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</si>
  <si>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</si>
  <si>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</si>
  <si>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</si>
  <si>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</si>
  <si>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</si>
  <si>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</si>
  <si>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</si>
  <si>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</si>
  <si>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</si>
  <si>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</si>
  <si>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</si>
  <si>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</si>
  <si>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</si>
  <si>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</si>
  <si>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</si>
  <si>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</si>
  <si>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</si>
  <si>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</si>
  <si>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</si>
  <si>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</si>
  <si>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</si>
  <si>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</si>
  <si>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</si>
  <si>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</si>
  <si>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</si>
  <si>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</si>
  <si>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</si>
  <si>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</si>
  <si>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</si>
  <si>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</si>
  <si>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</si>
  <si>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</si>
  <si>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</si>
  <si>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</si>
  <si>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</si>
  <si>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</si>
  <si>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</si>
  <si>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</si>
  <si>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</si>
  <si>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</si>
  <si>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</si>
  <si>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</si>
  <si>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</si>
  <si>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</si>
  <si>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</si>
  <si>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</si>
  <si>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</si>
  <si>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</si>
  <si>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</si>
  <si>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</si>
  <si>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</si>
  <si>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</si>
  <si>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</si>
  <si>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</si>
  <si>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</si>
  <si>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</si>
  <si>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</si>
  <si>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</si>
  <si>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</si>
  <si>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</si>
  <si>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</si>
  <si>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</si>
  <si>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</si>
  <si>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</si>
  <si>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</si>
  <si>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</si>
  <si>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</si>
  <si>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</si>
  <si>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</si>
  <si>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</si>
  <si>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</si>
  <si>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</si>
  <si>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</si>
  <si>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</si>
  <si>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</si>
  <si>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</si>
  <si>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</si>
  <si>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</si>
  <si>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</si>
  <si>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</si>
  <si>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</si>
  <si>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</si>
  <si>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</si>
  <si>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</si>
  <si>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</si>
  <si>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</si>
  <si>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</si>
  <si>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</si>
  <si>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</si>
  <si>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</si>
  <si>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</si>
  <si>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</si>
  <si>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</si>
  <si>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</si>
  <si>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</si>
  <si>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</si>
  <si>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</si>
  <si>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</si>
  <si>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</si>
  <si>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</si>
  <si>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</si>
  <si>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</si>
  <si>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</si>
  <si>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</si>
  <si>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</si>
  <si>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</si>
  <si>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</si>
  <si>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</si>
  <si>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</si>
  <si>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</si>
  <si>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</si>
  <si>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</si>
  <si>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</si>
  <si>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</si>
  <si>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</si>
  <si>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</si>
  <si>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</si>
  <si>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</si>
  <si>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</si>
  <si>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</si>
  <si>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</si>
  <si>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</si>
  <si>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</si>
  <si>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</si>
  <si>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</si>
  <si>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</si>
  <si>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</si>
  <si>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</si>
  <si>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</si>
  <si>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</si>
  <si>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</si>
  <si>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</si>
  <si>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</si>
  <si>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</si>
  <si>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</si>
  <si>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</si>
  <si>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</si>
  <si>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</si>
  <si>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</si>
  <si>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</si>
  <si>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</si>
  <si>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</si>
  <si>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</si>
  <si>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</si>
  <si>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</si>
  <si>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</si>
  <si>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</si>
  <si>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</si>
  <si>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</si>
  <si>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</si>
  <si>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</si>
  <si>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</si>
  <si>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</si>
  <si>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</si>
  <si>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</si>
  <si>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</si>
  <si>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</si>
  <si>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</si>
  <si>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</si>
  <si>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</si>
  <si>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</si>
  <si>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</si>
  <si>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</si>
  <si>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</si>
  <si>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</si>
  <si>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</si>
  <si>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</si>
  <si>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</si>
  <si>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</si>
  <si>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</si>
  <si>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</si>
  <si>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</si>
  <si>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</si>
  <si>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</si>
  <si>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</si>
  <si>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</si>
  <si>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</si>
  <si>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</si>
  <si>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</si>
  <si>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</si>
  <si>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</si>
  <si>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</si>
  <si>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</si>
  <si>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</si>
  <si>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</si>
  <si>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</si>
  <si>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</si>
  <si>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</si>
  <si>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</si>
  <si>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</si>
  <si>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</si>
  <si>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</si>
  <si>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</si>
  <si>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</si>
  <si>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</si>
  <si>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</si>
  <si>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</si>
  <si>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</si>
  <si>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</si>
  <si>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</si>
  <si>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</si>
  <si>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</si>
  <si>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</si>
  <si>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</si>
  <si>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</si>
  <si>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</si>
  <si>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</si>
  <si>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</si>
  <si>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</si>
  <si>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</si>
  <si>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</si>
  <si>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</si>
  <si>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</si>
  <si>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</si>
  <si>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</si>
  <si>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</si>
  <si>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</si>
  <si>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</si>
  <si>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</si>
  <si>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</si>
  <si>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</si>
  <si>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</si>
  <si>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</si>
  <si>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</si>
  <si>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</si>
  <si>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</si>
  <si>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</si>
  <si>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</si>
  <si>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</si>
  <si>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</si>
  <si>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</si>
  <si>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</si>
  <si>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</si>
  <si>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</si>
  <si>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</si>
  <si>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</si>
  <si>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</si>
  <si>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</si>
  <si>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</si>
  <si>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</si>
  <si>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</si>
  <si>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</si>
  <si>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</si>
  <si>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</si>
  <si>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</si>
  <si>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</si>
  <si>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</si>
  <si>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</si>
  <si>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</si>
  <si>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</si>
  <si>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</si>
  <si>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</si>
  <si>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</si>
  <si>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</si>
  <si>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</si>
  <si>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</si>
  <si>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</si>
  <si>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</si>
  <si>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</si>
  <si>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</si>
  <si>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</si>
  <si>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</si>
  <si>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</si>
  <si>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</si>
  <si>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</si>
  <si>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</si>
  <si>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</si>
  <si>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</si>
  <si>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</si>
  <si>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</si>
  <si>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</si>
  <si>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</si>
  <si>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</si>
  <si>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</si>
  <si>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</si>
  <si>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</si>
  <si>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</si>
  <si>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</si>
  <si>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</si>
  <si>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</si>
  <si>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</si>
  <si>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</si>
  <si>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</si>
  <si>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</si>
  <si>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</si>
  <si>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</si>
  <si>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</si>
  <si>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</si>
  <si>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</si>
  <si>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</si>
  <si>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</si>
  <si>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</si>
  <si>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</si>
  <si>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</si>
  <si>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</si>
  <si>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</si>
  <si>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</si>
  <si>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</si>
  <si>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</si>
  <si>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</si>
  <si>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</si>
  <si>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</si>
  <si>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</si>
  <si>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</si>
  <si>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</si>
  <si>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</si>
  <si>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</si>
  <si>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</si>
  <si>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</si>
  <si>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</si>
  <si>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</si>
  <si>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</si>
  <si>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</si>
  <si>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</si>
  <si>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</si>
  <si>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</si>
  <si>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</si>
  <si>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</si>
  <si>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</si>
  <si>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</si>
  <si>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</si>
  <si>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</si>
  <si>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</si>
  <si>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</si>
  <si>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</si>
  <si>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</si>
  <si>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</si>
  <si>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</si>
  <si>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</si>
  <si>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</si>
  <si>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</si>
  <si>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</si>
  <si>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</si>
  <si>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</si>
  <si>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</si>
  <si>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</si>
  <si>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</si>
  <si>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</si>
  <si>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</si>
  <si>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</si>
  <si>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</si>
  <si>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</si>
  <si>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</si>
  <si>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</si>
  <si>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</si>
  <si>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</si>
  <si>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</si>
  <si>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</si>
  <si>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</si>
  <si>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</si>
  <si>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</si>
  <si>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</si>
  <si>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</si>
  <si>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</si>
  <si>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</si>
  <si>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</si>
  <si>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</si>
  <si>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</si>
  <si>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</si>
  <si>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</si>
  <si>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</si>
  <si>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</si>
  <si>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</si>
  <si>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</si>
  <si>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</si>
  <si>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</si>
  <si>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</si>
  <si>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</si>
  <si>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</si>
  <si>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</si>
  <si>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</si>
  <si>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</si>
  <si>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</si>
  <si>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</si>
  <si>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</si>
  <si>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</si>
  <si>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</si>
  <si>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</si>
  <si>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</si>
  <si>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</si>
  <si>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</si>
  <si>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</si>
  <si>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</si>
  <si>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</si>
  <si>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</si>
  <si>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</si>
  <si>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</si>
  <si>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</si>
  <si>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</si>
  <si>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</si>
  <si>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</si>
  <si>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</si>
  <si>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</si>
  <si>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</si>
  <si>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</si>
  <si>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</si>
  <si>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</si>
  <si>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</si>
  <si>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</si>
  <si>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</si>
  <si>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</si>
  <si>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</si>
  <si>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</si>
  <si>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</si>
  <si>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</si>
  <si>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</si>
  <si>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</si>
  <si>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</si>
  <si>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</si>
  <si>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</si>
  <si>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</si>
  <si>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</si>
  <si>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</si>
  <si>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</si>
  <si>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</si>
  <si>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</si>
  <si>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</si>
  <si>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</si>
  <si>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</si>
  <si>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</si>
  <si>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</si>
  <si>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</si>
  <si>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</si>
  <si>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</si>
  <si>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</si>
  <si>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</si>
  <si>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</si>
  <si>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</si>
  <si>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</si>
  <si>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</si>
  <si>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</si>
  <si>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</si>
  <si>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</si>
  <si>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</si>
  <si>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</si>
  <si>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</si>
  <si>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</si>
  <si>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</si>
  <si>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</si>
  <si>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</si>
  <si>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</si>
  <si>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</si>
  <si>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</si>
  <si>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</si>
  <si>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</si>
  <si>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</si>
  <si>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</si>
  <si>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</si>
  <si>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</si>
  <si>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</si>
  <si>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</si>
  <si>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</si>
  <si>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</si>
  <si>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</si>
  <si>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</si>
  <si>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</si>
  <si>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</si>
  <si>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</si>
  <si>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</si>
  <si>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</si>
  <si>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</si>
  <si>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</si>
  <si>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</si>
  <si>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</si>
  <si>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</si>
  <si>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</si>
  <si>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</si>
  <si>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</si>
  <si>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</si>
  <si>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</si>
  <si>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</si>
  <si>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</si>
  <si>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</si>
  <si>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</si>
  <si>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</si>
  <si>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</si>
  <si>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</si>
  <si>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</si>
  <si>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</si>
  <si>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</si>
  <si>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</si>
  <si>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</si>
  <si>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</si>
  <si>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</si>
  <si>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</si>
  <si>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</si>
  <si>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</si>
  <si>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</si>
  <si>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</si>
  <si>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</si>
  <si>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</si>
  <si>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</si>
  <si>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</si>
  <si>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</si>
  <si>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</si>
  <si>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</si>
  <si>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</si>
  <si>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</si>
  <si>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</si>
  <si>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</si>
  <si>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</si>
  <si>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</si>
  <si>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</si>
  <si>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</si>
  <si>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</si>
  <si>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</si>
  <si>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</si>
  <si>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</si>
  <si>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</si>
  <si>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</si>
  <si>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</si>
  <si>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</si>
  <si>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</si>
  <si>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</si>
  <si>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</si>
  <si>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</si>
  <si>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</si>
  <si>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</si>
  <si>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</si>
  <si>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</si>
  <si>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</si>
  <si>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</si>
  <si>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</si>
  <si>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</si>
  <si>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</si>
  <si>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</si>
  <si>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</si>
  <si>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</si>
  <si>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</si>
  <si>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</si>
  <si>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</si>
  <si>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</si>
  <si>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</si>
  <si>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</si>
  <si>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</si>
  <si>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</si>
  <si>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</si>
  <si>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</si>
  <si>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</si>
  <si>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</si>
  <si>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</si>
  <si>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</si>
  <si>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</si>
  <si>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</si>
  <si>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</si>
  <si>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</si>
  <si>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</si>
  <si>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</si>
  <si>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</si>
  <si>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</si>
  <si>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</si>
  <si>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</si>
  <si>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</si>
  <si>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</si>
  <si>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</si>
  <si>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</si>
  <si>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</si>
  <si>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</si>
  <si>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</si>
  <si>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</si>
  <si>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</si>
  <si>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</si>
  <si>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</si>
  <si>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</si>
  <si>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</si>
  <si>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</si>
  <si>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</si>
  <si>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</si>
  <si>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</si>
  <si>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</si>
  <si>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</si>
  <si>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</si>
  <si>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</si>
  <si>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</si>
  <si>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</si>
  <si>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</si>
  <si>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</si>
  <si>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</si>
  <si>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</si>
  <si>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</si>
  <si>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</si>
  <si>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</si>
  <si>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</si>
  <si>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</si>
  <si>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</si>
  <si>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</si>
  <si>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</si>
  <si>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</si>
  <si>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</si>
  <si>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</si>
  <si>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</si>
  <si>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</si>
  <si>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</si>
  <si>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</si>
  <si>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</si>
  <si>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</si>
  <si>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</si>
  <si>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</si>
  <si>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</si>
  <si>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</si>
  <si>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</si>
  <si>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</si>
  <si>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</si>
  <si>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</si>
  <si>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</si>
  <si>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</si>
  <si>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</si>
  <si>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</si>
  <si>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</si>
  <si>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</si>
  <si>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</si>
  <si>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</si>
  <si>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</si>
  <si>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</si>
  <si>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</si>
  <si>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</si>
  <si>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</si>
  <si>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</si>
  <si>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</si>
  <si>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</si>
  <si>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</si>
  <si>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</si>
  <si>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</si>
  <si>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</si>
  <si>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</si>
  <si>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</si>
  <si>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</si>
  <si>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</si>
  <si>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</si>
  <si>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</si>
  <si>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</si>
  <si>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</si>
  <si>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</si>
  <si>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</si>
  <si>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</si>
  <si>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</si>
  <si>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</si>
  <si>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</si>
  <si>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</si>
  <si>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</si>
  <si>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</si>
  <si>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</si>
  <si>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</si>
  <si>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</si>
  <si>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</si>
  <si>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</si>
  <si>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</si>
  <si>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</si>
  <si>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</si>
  <si>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</si>
  <si>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</si>
  <si>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</si>
  <si>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</si>
  <si>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</si>
  <si>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</si>
  <si>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</si>
  <si>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</si>
  <si>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</si>
  <si>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</si>
  <si>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</si>
  <si>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</si>
  <si>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</si>
  <si>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</si>
  <si>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</si>
  <si>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</si>
  <si>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</si>
  <si>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</si>
  <si>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</si>
  <si>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</si>
  <si>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</si>
  <si>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</si>
  <si>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</si>
  <si>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</si>
  <si>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</si>
  <si>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</si>
  <si>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</si>
  <si>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</si>
  <si>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</si>
  <si>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</si>
  <si>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</si>
  <si>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</si>
  <si>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</si>
  <si>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</si>
  <si>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</si>
  <si>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</si>
  <si>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</si>
  <si>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</si>
  <si>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</si>
  <si>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</si>
  <si>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</si>
  <si>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</si>
  <si>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</si>
  <si>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</si>
  <si>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</si>
  <si>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</si>
  <si>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</si>
  <si>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</si>
  <si>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</si>
  <si>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</si>
  <si>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</si>
  <si>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</si>
  <si>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</si>
  <si>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</si>
  <si>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</si>
  <si>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</si>
  <si>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</si>
  <si>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</si>
  <si>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</si>
  <si>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</si>
  <si>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</si>
  <si>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</si>
  <si>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</si>
  <si>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</si>
  <si>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</si>
  <si>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</si>
  <si>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</si>
  <si>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</si>
  <si>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</si>
  <si>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</si>
  <si>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</si>
  <si>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</si>
  <si>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</si>
  <si>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</si>
  <si>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</si>
  <si>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</si>
  <si>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</si>
  <si>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</si>
  <si>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</si>
  <si>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</si>
  <si>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</si>
  <si>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</si>
  <si>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</si>
  <si>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</si>
  <si>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</si>
  <si>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</si>
  <si>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</si>
  <si>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</si>
  <si>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</si>
  <si>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</si>
  <si>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</si>
  <si>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</si>
  <si>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</si>
  <si>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</si>
  <si>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</si>
  <si>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</si>
  <si>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</si>
  <si>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</si>
  <si>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</si>
  <si>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</si>
  <si>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</si>
  <si>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</si>
  <si>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</si>
  <si>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</si>
  <si>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</si>
  <si>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</si>
  <si>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</si>
  <si>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</si>
  <si>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</si>
  <si>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</si>
  <si>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</si>
  <si>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</si>
  <si>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</si>
  <si>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</si>
  <si>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</si>
  <si>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</si>
  <si>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</si>
  <si>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</si>
  <si>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</si>
  <si>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</si>
  <si>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</si>
  <si>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</si>
  <si>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</si>
  <si>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</si>
  <si>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</si>
  <si>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</si>
  <si>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</si>
  <si>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</si>
  <si>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</si>
  <si>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</si>
  <si>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</si>
  <si>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</si>
  <si>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</si>
  <si>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</si>
  <si>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</si>
  <si>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</si>
  <si>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</si>
  <si>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</si>
  <si>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</si>
  <si>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</si>
  <si>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</si>
  <si>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</si>
  <si>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</si>
  <si>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</si>
  <si>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</si>
  <si>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</si>
  <si>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</si>
  <si>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</si>
  <si>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</si>
  <si>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</si>
  <si>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</si>
  <si>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</si>
  <si>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</si>
  <si>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</si>
  <si>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</si>
  <si>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</si>
  <si>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</si>
  <si>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</si>
  <si>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</si>
  <si>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</si>
  <si>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</si>
  <si>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</si>
  <si>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</si>
  <si>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</si>
  <si>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</si>
  <si>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</si>
  <si>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</si>
  <si>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</si>
  <si>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</si>
  <si>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</si>
  <si>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</si>
  <si>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</si>
  <si>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</si>
  <si>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</si>
  <si>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</si>
  <si>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</si>
  <si>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</si>
  <si>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</si>
  <si>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</si>
  <si>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</si>
  <si>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</si>
  <si>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</si>
  <si>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</si>
  <si>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</si>
  <si>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</si>
  <si>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</si>
  <si>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</si>
  <si>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</si>
  <si>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</si>
  <si>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</si>
  <si>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</si>
  <si>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</si>
  <si>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</si>
  <si>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</si>
  <si>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</si>
  <si>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</si>
  <si>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</si>
  <si>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</si>
  <si>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</si>
  <si>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</si>
  <si>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</si>
  <si>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</si>
  <si>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</si>
  <si>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</si>
  <si>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</si>
  <si>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</si>
  <si>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</si>
  <si>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</si>
  <si>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</si>
  <si>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</si>
  <si>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</si>
  <si>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</si>
  <si>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</si>
  <si>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</si>
  <si>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</si>
  <si>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</si>
  <si>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</si>
  <si>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</si>
  <si>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</si>
  <si>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</si>
  <si>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</si>
  <si>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</si>
  <si>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</si>
  <si>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</si>
  <si>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</si>
  <si>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</si>
  <si>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</si>
  <si>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</si>
  <si>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</si>
  <si>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</si>
  <si>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</si>
  <si>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</si>
  <si>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</si>
  <si>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</si>
  <si>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</si>
  <si>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</si>
  <si>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</si>
  <si>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</si>
  <si>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</si>
  <si>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</si>
  <si>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</si>
  <si>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</si>
  <si>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</si>
  <si>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</si>
  <si>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</si>
  <si>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</si>
  <si>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</si>
  <si>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</si>
  <si>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</si>
  <si>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</si>
  <si>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</si>
  <si>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</si>
  <si>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</si>
  <si>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</si>
  <si>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</si>
  <si>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</si>
  <si>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</si>
  <si>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</si>
  <si>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</si>
  <si>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</si>
  <si>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</si>
  <si>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</si>
  <si>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</si>
  <si>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</si>
  <si>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</si>
  <si>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</si>
  <si>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</si>
  <si>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</si>
  <si>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</si>
  <si>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</si>
  <si>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</si>
  <si>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</si>
  <si>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</si>
  <si>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</si>
  <si>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</si>
  <si>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</si>
  <si>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</si>
  <si>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</si>
  <si>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</si>
  <si>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</si>
  <si>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</si>
  <si>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</si>
  <si>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</si>
  <si>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</si>
  <si>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</si>
  <si>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</si>
  <si>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</si>
  <si>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</si>
  <si>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</si>
  <si>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</si>
  <si>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</si>
  <si>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</si>
  <si>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</si>
  <si>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</si>
  <si>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</si>
  <si>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</si>
  <si>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</si>
  <si>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</si>
  <si>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</si>
  <si>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</si>
  <si>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</si>
  <si>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</si>
  <si>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</si>
  <si>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</si>
  <si>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</si>
  <si>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</si>
  <si>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</si>
  <si>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</si>
  <si>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</si>
  <si>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</si>
  <si>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</si>
  <si>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</si>
  <si>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</si>
  <si>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</si>
  <si>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</si>
  <si>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</si>
  <si>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</si>
  <si>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</si>
  <si>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</si>
  <si>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</si>
  <si>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</si>
  <si>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</si>
  <si>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</si>
  <si>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</si>
  <si>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</si>
  <si>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</si>
  <si>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</si>
  <si>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</si>
  <si>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</si>
  <si>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</si>
  <si>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</si>
  <si>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</si>
  <si>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</si>
  <si>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</si>
  <si>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</si>
  <si>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</si>
  <si>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</si>
  <si>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</si>
  <si>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</si>
  <si>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</si>
  <si>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</si>
  <si>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</si>
  <si>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</si>
  <si>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</si>
  <si>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</si>
  <si>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</si>
  <si>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</si>
  <si>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</si>
  <si>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</si>
  <si>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</si>
  <si>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</si>
  <si>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</si>
  <si>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</si>
  <si>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</si>
  <si>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</si>
  <si>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</si>
  <si>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</si>
  <si>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</si>
  <si>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</si>
  <si>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</si>
  <si>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</si>
  <si>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</si>
  <si>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</si>
  <si>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</si>
  <si>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</si>
  <si>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</si>
  <si>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</si>
  <si>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</si>
  <si>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</si>
  <si>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</si>
  <si>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</si>
  <si>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</si>
  <si>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</si>
  <si>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</si>
  <si>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</si>
  <si>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</si>
  <si>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</si>
  <si>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</si>
  <si>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</si>
  <si>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</si>
  <si>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</si>
  <si>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</si>
  <si>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</si>
  <si>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</si>
  <si>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</si>
  <si>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</si>
  <si>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</si>
  <si>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</si>
  <si>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</si>
  <si>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</si>
  <si>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</si>
  <si>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</si>
  <si>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</si>
  <si>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</si>
  <si>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</si>
  <si>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</si>
  <si>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</si>
  <si>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</si>
  <si>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</si>
  <si>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</si>
  <si>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</si>
  <si>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</si>
  <si>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</si>
  <si>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</si>
  <si>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</si>
  <si>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</si>
  <si>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</si>
  <si>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</si>
  <si>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</si>
  <si>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</si>
  <si>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</si>
  <si>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</si>
  <si>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</si>
  <si>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</si>
  <si>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</si>
  <si>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</si>
  <si>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</si>
  <si>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</si>
  <si>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</si>
  <si>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</si>
  <si>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</si>
  <si>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</si>
  <si>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</si>
  <si>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</si>
  <si>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</si>
  <si>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</si>
  <si>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</si>
  <si>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</si>
  <si>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</si>
  <si>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</si>
  <si>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</si>
  <si>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</si>
  <si>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</si>
  <si>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</si>
  <si>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</si>
  <si>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</si>
  <si>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</si>
  <si>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</si>
  <si>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</si>
  <si>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</si>
  <si>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</si>
  <si>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</si>
  <si>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</si>
  <si>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</si>
  <si>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</si>
  <si>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</si>
  <si>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</si>
  <si>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</si>
  <si>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</si>
  <si>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</si>
  <si>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</si>
  <si>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</si>
  <si>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</si>
  <si>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</si>
  <si>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</si>
  <si>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</si>
  <si>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</si>
  <si>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</si>
  <si>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</si>
  <si>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</si>
  <si>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</si>
  <si>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</si>
  <si>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</si>
  <si>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</si>
  <si>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</si>
  <si>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</si>
  <si>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</si>
  <si>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</si>
  <si>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</si>
  <si>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</si>
  <si>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</si>
  <si>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</si>
  <si>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</si>
  <si>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</si>
  <si>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</si>
  <si>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</si>
  <si>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</si>
  <si>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</si>
  <si>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</si>
  <si>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</si>
  <si>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</si>
  <si>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</si>
  <si>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</si>
  <si>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</si>
  <si>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</si>
  <si>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</si>
  <si>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</si>
  <si>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</si>
  <si>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</si>
  <si>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</si>
  <si>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</si>
  <si>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</si>
  <si>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</si>
  <si>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</si>
  <si>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</si>
  <si>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</si>
  <si>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</si>
  <si>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</si>
  <si>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</si>
  <si>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</si>
  <si>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</si>
  <si>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</si>
  <si>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</si>
  <si>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</si>
  <si>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</si>
  <si>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</si>
  <si>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</si>
  <si>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</si>
  <si>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</si>
  <si>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</si>
  <si>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</si>
  <si>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</si>
  <si>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</si>
  <si>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</si>
  <si>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</si>
  <si>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</si>
  <si>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</si>
  <si>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</si>
  <si>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</si>
  <si>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</si>
  <si>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</si>
  <si>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</si>
  <si>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</si>
  <si>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</si>
  <si>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</si>
  <si>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</si>
  <si>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</si>
  <si>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</si>
  <si>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</si>
  <si>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</si>
  <si>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</si>
  <si>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</si>
  <si>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</si>
  <si>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</si>
  <si>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</si>
  <si>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</si>
  <si>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</si>
  <si>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</si>
  <si>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</si>
  <si>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</si>
  <si>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</si>
  <si>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</si>
  <si>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</si>
  <si>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</si>
  <si>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</si>
  <si>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</si>
  <si>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</si>
  <si>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</si>
  <si>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</si>
  <si>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</si>
  <si>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</si>
  <si>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</si>
  <si>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</si>
  <si>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</si>
  <si>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</si>
  <si>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</si>
  <si>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</si>
  <si>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</si>
  <si>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</si>
  <si>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</si>
  <si>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</si>
  <si>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</si>
  <si>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</si>
  <si>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</si>
  <si>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</si>
  <si>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</si>
  <si>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</si>
  <si>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</si>
  <si>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</si>
  <si>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</si>
  <si>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</si>
  <si>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</si>
  <si>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</si>
  <si>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</si>
  <si>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</si>
  <si>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</si>
  <si>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</si>
  <si>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</si>
  <si>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</si>
  <si>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</si>
  <si>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</si>
  <si>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</si>
  <si>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</si>
  <si>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</si>
  <si>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</si>
  <si>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</si>
  <si>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</si>
  <si>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</si>
  <si>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</si>
  <si>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</si>
  <si>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</si>
  <si>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</si>
  <si>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</si>
  <si>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</si>
  <si>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</si>
  <si>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</si>
  <si>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</si>
  <si>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</si>
  <si>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</si>
  <si>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</si>
  <si>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</si>
  <si>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</si>
  <si>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</si>
  <si>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</si>
  <si>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</si>
  <si>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</si>
  <si>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</si>
  <si>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</si>
  <si>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</si>
  <si>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</si>
  <si>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</si>
  <si>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</si>
  <si>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</si>
  <si>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</si>
  <si>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</si>
  <si>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</si>
  <si>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</si>
  <si>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</si>
  <si>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</si>
  <si>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</si>
  <si>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</si>
  <si>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</si>
  <si>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</si>
  <si>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</si>
  <si>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</si>
  <si>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</si>
  <si>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</si>
  <si>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</si>
  <si>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</si>
  <si>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</si>
  <si>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</si>
  <si>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</si>
  <si>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</si>
  <si>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</si>
  <si>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</si>
  <si>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</si>
  <si>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</si>
  <si>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</si>
  <si>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</si>
  <si>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</si>
  <si>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</si>
  <si>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</si>
  <si>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</si>
  <si>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</si>
  <si>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</si>
  <si>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</si>
  <si>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</si>
  <si>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</si>
  <si>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</si>
  <si>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</si>
  <si>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</si>
  <si>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</si>
  <si>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</si>
  <si>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</si>
  <si>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</si>
  <si>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</si>
  <si>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</si>
  <si>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</si>
  <si>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</si>
  <si>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</si>
  <si>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</si>
  <si>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</si>
  <si>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</si>
  <si>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</si>
  <si>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</si>
  <si>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</si>
  <si>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</si>
  <si>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</si>
  <si>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</si>
  <si>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</si>
  <si>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</si>
  <si>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</si>
  <si>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</si>
  <si>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</si>
  <si>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</si>
  <si>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</si>
  <si>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</si>
  <si>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</si>
  <si>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</si>
  <si>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</si>
  <si>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</si>
  <si>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</si>
  <si>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</si>
  <si>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</si>
  <si>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</si>
  <si>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</si>
  <si>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</si>
  <si>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</si>
  <si>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</si>
  <si>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</si>
  <si>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</si>
  <si>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</si>
  <si>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</si>
  <si>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</si>
  <si>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</si>
  <si>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</si>
  <si>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</si>
  <si>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</si>
  <si>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</si>
  <si>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</si>
  <si>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</si>
  <si>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</si>
  <si>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</si>
  <si>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</si>
  <si>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</si>
  <si>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</si>
  <si>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</si>
  <si>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</si>
  <si>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</si>
  <si>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</si>
  <si>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</si>
  <si>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</si>
  <si>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</si>
  <si>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</si>
  <si>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</si>
  <si>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</si>
  <si>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</si>
  <si>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</si>
  <si>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</si>
  <si>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</si>
  <si>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</si>
  <si>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</si>
  <si>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</si>
  <si>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</si>
  <si>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</si>
  <si>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</si>
  <si>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</si>
  <si>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</si>
  <si>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</si>
  <si>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</si>
  <si>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</si>
  <si>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</si>
  <si>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</si>
  <si>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</si>
  <si>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</si>
  <si>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</si>
  <si>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</si>
  <si>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</si>
  <si>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</si>
  <si>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</si>
  <si>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</si>
  <si>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</si>
  <si>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</si>
  <si>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</si>
  <si>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</si>
  <si>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</si>
  <si>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</si>
  <si>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</si>
  <si>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</si>
  <si>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</si>
  <si>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</si>
  <si>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</si>
  <si>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</si>
  <si>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</si>
  <si>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</si>
  <si>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</si>
  <si>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</si>
  <si>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</si>
  <si>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</si>
  <si>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</si>
  <si>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</si>
  <si>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</si>
  <si>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</si>
  <si>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</si>
  <si>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</si>
  <si>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</si>
  <si>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</si>
  <si>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</si>
  <si>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</si>
  <si>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</si>
  <si>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</si>
  <si>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</si>
  <si>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</si>
  <si>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</si>
  <si>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</si>
  <si>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</si>
  <si>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</si>
  <si>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</si>
  <si>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</si>
  <si>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</si>
  <si>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</si>
  <si>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</si>
  <si>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</si>
  <si>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</si>
  <si>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</si>
  <si>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</si>
  <si>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</si>
  <si>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</si>
  <si>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</si>
  <si>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</si>
  <si>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</si>
  <si>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</si>
  <si>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</si>
  <si>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</si>
  <si>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</si>
  <si>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</si>
  <si>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</si>
  <si>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</si>
  <si>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</si>
  <si>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</si>
  <si>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</si>
  <si>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</si>
  <si>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</si>
  <si>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</si>
  <si>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</si>
  <si>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</si>
  <si>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</si>
  <si>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</si>
  <si>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</si>
  <si>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</si>
  <si>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</si>
  <si>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</si>
  <si>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</si>
  <si>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</si>
  <si>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</si>
  <si>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</si>
  <si>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</si>
  <si>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</si>
  <si>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</si>
  <si>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</si>
  <si>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</si>
  <si>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</si>
  <si>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</si>
  <si>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</si>
  <si>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</si>
  <si>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</si>
  <si>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</si>
  <si>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</si>
  <si>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</si>
  <si>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</si>
  <si>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</si>
  <si>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</si>
  <si>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</si>
  <si>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</si>
  <si>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</si>
  <si>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</si>
  <si>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</si>
  <si>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</si>
  <si>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</si>
  <si>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</si>
  <si>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</si>
  <si>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</si>
  <si>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</si>
  <si>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</si>
  <si>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</si>
  <si>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</si>
  <si>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</si>
  <si>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</si>
  <si>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</si>
  <si>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</si>
  <si>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</si>
  <si>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</si>
  <si>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</si>
  <si>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</si>
  <si>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</si>
  <si>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</si>
  <si>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</si>
  <si>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</si>
  <si>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</si>
  <si>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</si>
  <si>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</si>
  <si>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</si>
  <si>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</si>
  <si>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</si>
  <si>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</si>
  <si>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</si>
  <si>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</si>
  <si>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</si>
  <si>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</si>
  <si>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</si>
  <si>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</si>
  <si>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</si>
  <si>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</si>
  <si>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</si>
  <si>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</si>
  <si>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</si>
  <si>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</si>
  <si>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</si>
  <si>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</si>
  <si>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</si>
  <si>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</si>
  <si>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</si>
  <si>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</si>
  <si>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</si>
  <si>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</si>
  <si>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</si>
  <si>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</si>
  <si>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</si>
  <si>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</si>
  <si>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</si>
  <si>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</si>
  <si>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</si>
  <si>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</si>
  <si>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</si>
  <si>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</si>
  <si>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</si>
  <si>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</si>
  <si>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</si>
  <si>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</si>
  <si>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</si>
  <si>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</si>
  <si>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</si>
  <si>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</si>
  <si>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</si>
  <si>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</si>
  <si>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</si>
  <si>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</si>
  <si>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</si>
  <si>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</si>
  <si>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</si>
  <si>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</si>
  <si>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</si>
  <si>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</si>
  <si>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</si>
  <si>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</si>
  <si>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</si>
  <si>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</si>
  <si>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</si>
  <si>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</si>
  <si>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</si>
  <si>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</si>
  <si>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</si>
  <si>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</si>
  <si>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</si>
  <si>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</si>
  <si>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</si>
  <si>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</si>
  <si>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</si>
  <si>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</si>
  <si>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</si>
  <si>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</si>
  <si>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</si>
  <si>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</si>
  <si>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</si>
  <si>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</si>
  <si>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</si>
  <si>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</si>
  <si>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</si>
  <si>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</si>
  <si>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</si>
  <si>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</si>
  <si>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</si>
  <si>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</si>
  <si>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</si>
  <si>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</si>
  <si>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</si>
  <si>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</si>
  <si>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</si>
  <si>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</si>
  <si>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</si>
  <si>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</si>
  <si>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</si>
  <si>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</si>
  <si>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</si>
  <si>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</si>
  <si>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</si>
  <si>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</si>
  <si>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</si>
  <si>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</si>
  <si>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</si>
  <si>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</si>
  <si>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</si>
  <si>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</si>
  <si>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</si>
  <si>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</si>
  <si>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</si>
  <si>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</si>
  <si>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</si>
  <si>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</si>
  <si>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</si>
  <si>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</si>
  <si>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</si>
  <si>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</si>
  <si>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</si>
  <si>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</si>
  <si>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</si>
  <si>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</si>
  <si>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</si>
  <si>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</si>
  <si>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</si>
  <si>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</si>
  <si>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</si>
  <si>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</si>
  <si>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</si>
  <si>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</si>
  <si>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</si>
  <si>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</si>
  <si>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</si>
  <si>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</si>
  <si>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</si>
  <si>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</si>
  <si>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</si>
  <si>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</si>
  <si>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</si>
  <si>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</si>
  <si>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</si>
  <si>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</si>
  <si>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</si>
  <si>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</si>
  <si>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</si>
  <si>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</si>
  <si>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</si>
  <si>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</si>
  <si>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</si>
  <si>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</si>
  <si>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</si>
  <si>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</si>
  <si>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</si>
  <si>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</si>
  <si>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</si>
  <si>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</si>
  <si>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</si>
  <si>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</si>
  <si>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</si>
  <si>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</si>
  <si>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</si>
  <si>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</si>
  <si>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</si>
  <si>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</si>
  <si>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</si>
  <si>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</si>
  <si>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</si>
  <si>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</si>
  <si>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</si>
  <si>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</si>
  <si>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</si>
  <si>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</si>
  <si>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</si>
  <si>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</si>
  <si>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</si>
  <si>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</si>
  <si>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</si>
  <si>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</si>
  <si>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</si>
  <si>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</si>
  <si>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</si>
  <si>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</si>
  <si>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</si>
  <si>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</si>
  <si>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</si>
  <si>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</si>
  <si>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</si>
  <si>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</si>
  <si>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</si>
  <si>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</si>
  <si>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</si>
  <si>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</si>
  <si>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</si>
  <si>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</si>
  <si>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</si>
  <si>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</si>
  <si>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</si>
  <si>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</si>
  <si>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</si>
  <si>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</si>
  <si>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</si>
  <si>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</si>
  <si>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</si>
  <si>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</si>
  <si>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</si>
  <si>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</si>
  <si>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</si>
  <si>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</si>
  <si>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</si>
  <si>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</si>
  <si>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</si>
  <si>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</si>
  <si>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</si>
  <si>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</si>
  <si>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</si>
  <si>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</si>
  <si>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</si>
  <si>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</si>
  <si>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</si>
  <si>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</si>
  <si>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</si>
  <si>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</si>
  <si>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</si>
  <si>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</si>
  <si>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</si>
  <si>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</si>
  <si>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</si>
  <si>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</si>
  <si>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</si>
  <si>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</si>
  <si>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</si>
  <si>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</si>
  <si>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</si>
  <si>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</si>
  <si>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</si>
  <si>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</si>
  <si>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</si>
  <si>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</si>
  <si>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</si>
  <si>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</si>
  <si>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</si>
  <si>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</si>
  <si>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</si>
  <si>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</si>
  <si>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</si>
  <si>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</si>
  <si>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</si>
  <si>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</si>
  <si>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</si>
  <si>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</si>
  <si>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</si>
  <si>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</si>
  <si>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</si>
  <si>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</si>
  <si>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</si>
  <si>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</si>
  <si>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</si>
  <si>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</si>
  <si>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</si>
  <si>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</si>
  <si>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</si>
  <si>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</si>
  <si>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</si>
  <si>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</si>
  <si>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</si>
  <si>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</si>
  <si>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</si>
  <si>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</si>
  <si>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</si>
  <si>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</si>
  <si>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</si>
  <si>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</si>
  <si>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</si>
  <si>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</si>
  <si>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</si>
  <si>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</si>
  <si>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</si>
  <si>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</si>
  <si>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</si>
  <si>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</si>
  <si>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</si>
  <si>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</si>
  <si>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</si>
  <si>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</si>
  <si>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</si>
  <si>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</si>
  <si>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</si>
  <si>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</si>
  <si>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</si>
  <si>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</si>
  <si>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</si>
  <si>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</si>
  <si>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</si>
  <si>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</si>
  <si>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</si>
  <si>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</si>
  <si>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</si>
  <si>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</si>
  <si>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</si>
  <si>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</si>
  <si>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</si>
  <si>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</si>
  <si>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</si>
  <si>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</si>
  <si>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</si>
  <si>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</si>
  <si>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</si>
  <si>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</si>
  <si>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</si>
  <si>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</si>
  <si>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</si>
  <si>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</si>
  <si>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</si>
  <si>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</si>
  <si>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</si>
  <si>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</si>
  <si>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</si>
  <si>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</si>
  <si>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</si>
  <si>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</si>
  <si>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</si>
  <si>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</si>
  <si>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</si>
  <si>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</si>
  <si>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</si>
  <si>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</si>
  <si>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</si>
  <si>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</si>
  <si>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</si>
  <si>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</si>
  <si>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</si>
  <si>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</si>
  <si>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</si>
  <si>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</si>
  <si>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</si>
  <si>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</si>
  <si>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</si>
  <si>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</si>
  <si>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</si>
  <si>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</si>
  <si>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</si>
  <si>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</si>
  <si>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</si>
  <si>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</si>
  <si>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</si>
  <si>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</si>
  <si>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</si>
  <si>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</si>
  <si>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</si>
  <si>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</si>
  <si>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</si>
  <si>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</si>
  <si>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</si>
  <si>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</si>
  <si>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</si>
  <si>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</si>
  <si>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</si>
  <si>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</si>
  <si>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</si>
  <si>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</si>
  <si>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</si>
  <si>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</si>
  <si>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</si>
  <si>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</si>
  <si>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</si>
  <si>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</si>
  <si>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</si>
  <si>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</si>
  <si>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</si>
  <si>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</si>
  <si>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</si>
  <si>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</si>
  <si>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</si>
  <si>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</si>
  <si>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</si>
  <si>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</si>
  <si>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</si>
  <si>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</si>
  <si>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</si>
  <si>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</si>
  <si>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</si>
  <si>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</si>
  <si>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</si>
  <si>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</si>
  <si>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</si>
  <si>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</si>
  <si>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</si>
  <si>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</si>
  <si>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</si>
  <si>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</si>
  <si>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</si>
  <si>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</si>
  <si>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</si>
  <si>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</si>
  <si>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</si>
  <si>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</si>
  <si>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</si>
  <si>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</si>
  <si>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</si>
  <si>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</si>
  <si>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</si>
  <si>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</si>
  <si>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</si>
  <si>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</si>
  <si>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</si>
  <si>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</si>
  <si>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</si>
  <si>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</si>
  <si>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</si>
  <si>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</si>
  <si>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</si>
  <si>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</si>
  <si>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</si>
  <si>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</si>
  <si>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</si>
  <si>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</si>
  <si>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</si>
  <si>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</si>
  <si>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</si>
  <si>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</si>
  <si>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</si>
  <si>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</si>
  <si>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</si>
  <si>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</si>
  <si>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</si>
  <si>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</si>
  <si>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</si>
  <si>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</si>
  <si>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</si>
  <si>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</si>
  <si>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</si>
  <si>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</si>
  <si>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</si>
  <si>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</si>
  <si>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</si>
  <si>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</si>
  <si>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</si>
  <si>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</si>
  <si>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</si>
  <si>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</si>
  <si>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</si>
  <si>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</si>
  <si>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</si>
  <si>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</si>
  <si>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</si>
  <si>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</si>
  <si>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</si>
  <si>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</si>
  <si>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</si>
  <si>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</si>
  <si>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</si>
  <si>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</si>
  <si>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</si>
  <si>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</si>
  <si>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</si>
  <si>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</si>
  <si>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</si>
  <si>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</si>
  <si>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</si>
  <si>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</si>
  <si>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</si>
  <si>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</si>
  <si>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</si>
  <si>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</si>
  <si>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</si>
  <si>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</si>
  <si>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</si>
  <si>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</si>
  <si>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</si>
  <si>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</si>
  <si>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</si>
  <si>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</si>
  <si>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</si>
  <si>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</si>
  <si>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</si>
  <si>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</si>
  <si>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</si>
  <si>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</si>
  <si>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</si>
  <si>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</si>
  <si>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</si>
  <si>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</si>
  <si>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</si>
  <si>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</si>
  <si>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</si>
  <si>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</si>
  <si>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</si>
  <si>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</si>
  <si>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</si>
  <si>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</si>
  <si>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</si>
  <si>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</si>
  <si>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</si>
  <si>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</si>
  <si>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</si>
  <si>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</si>
  <si>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</si>
  <si>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</si>
  <si>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</si>
  <si>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</si>
  <si>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</si>
  <si>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</si>
  <si>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</si>
  <si>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</si>
  <si>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</si>
  <si>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</si>
  <si>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</si>
  <si>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</si>
  <si>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</si>
  <si>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</si>
  <si>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</si>
  <si>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</si>
  <si>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</si>
  <si>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</si>
  <si>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</si>
  <si>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</si>
  <si>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</si>
  <si>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</si>
  <si>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</si>
  <si>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</si>
  <si>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</si>
  <si>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</si>
  <si>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</si>
  <si>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</si>
  <si>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</si>
  <si>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</si>
  <si>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</si>
  <si>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</si>
  <si>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</si>
  <si>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</si>
  <si>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</si>
  <si>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</si>
  <si>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</si>
  <si>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</si>
  <si>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</si>
  <si>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</si>
  <si>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</si>
  <si>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</si>
  <si>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</si>
  <si>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</si>
  <si>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</si>
  <si>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</si>
  <si>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</si>
  <si>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</si>
  <si>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</si>
  <si>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</si>
  <si>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</si>
  <si>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</si>
  <si>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</si>
  <si>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</si>
  <si>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</si>
  <si>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</si>
  <si>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</si>
  <si>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</si>
  <si>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</si>
  <si>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</si>
  <si>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</si>
  <si>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</si>
  <si>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</si>
  <si>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</si>
  <si>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</si>
  <si>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</si>
  <si>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</si>
  <si>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</si>
  <si>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</si>
  <si>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</si>
  <si>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</si>
  <si>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</si>
  <si>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</si>
  <si>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</si>
  <si>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</si>
  <si>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</si>
  <si>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</si>
  <si>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</si>
  <si>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</si>
  <si>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</si>
  <si>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</si>
  <si>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</si>
  <si>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</si>
  <si>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</si>
  <si>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</si>
  <si>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</si>
  <si>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</si>
  <si>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</si>
  <si>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</si>
  <si>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</si>
  <si>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</si>
  <si>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</si>
  <si>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</si>
  <si>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</si>
  <si>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</si>
  <si>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</si>
  <si>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</si>
  <si>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</si>
  <si>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</si>
  <si>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</si>
  <si>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</si>
  <si>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</si>
  <si>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</si>
  <si>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</si>
  <si>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</si>
  <si>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</si>
  <si>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</si>
  <si>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</si>
  <si>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</si>
  <si>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</si>
  <si>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</si>
  <si>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</si>
  <si>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</si>
  <si>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</si>
  <si>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</si>
  <si>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</si>
  <si>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</si>
  <si>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</si>
  <si>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</si>
  <si>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</si>
  <si>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</si>
  <si>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</si>
  <si>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</si>
  <si>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</si>
  <si>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</si>
  <si>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</si>
  <si>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</si>
  <si>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</si>
  <si>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</si>
  <si>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</si>
  <si>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</si>
  <si>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</si>
  <si>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</si>
  <si>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</si>
  <si>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</si>
  <si>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</si>
  <si>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</si>
  <si>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</si>
  <si>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</si>
  <si>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</si>
  <si>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</si>
  <si>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</si>
  <si>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</si>
  <si>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</si>
  <si>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</si>
  <si>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</si>
  <si>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</si>
  <si>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</si>
  <si>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</si>
  <si>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</si>
  <si>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</si>
  <si>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</si>
  <si>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</si>
  <si>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</si>
  <si>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</si>
  <si>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</si>
  <si>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</si>
  <si>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</si>
  <si>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</si>
  <si>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</si>
  <si>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</si>
  <si>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</si>
  <si>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</si>
  <si>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</si>
  <si>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</si>
  <si>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</si>
  <si>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</si>
  <si>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</si>
  <si>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</si>
  <si>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</si>
  <si>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</si>
  <si>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</si>
  <si>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</si>
  <si>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</si>
  <si>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</si>
  <si>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</si>
  <si>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</si>
  <si>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</si>
  <si>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</si>
  <si>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</si>
  <si>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</si>
  <si>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</si>
  <si>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</si>
  <si>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</si>
  <si>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</si>
  <si>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</si>
  <si>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</si>
  <si>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</si>
  <si>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</si>
  <si>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</si>
  <si>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</si>
  <si>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</si>
  <si>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</si>
  <si>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</si>
  <si>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</si>
  <si>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</si>
  <si>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</si>
  <si>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</si>
  <si>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</si>
  <si>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</si>
  <si>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</si>
  <si>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</si>
  <si>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</si>
  <si>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</si>
  <si>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</si>
  <si>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</si>
  <si>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</si>
  <si>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</si>
  <si>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</si>
  <si>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</si>
  <si>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</si>
  <si>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</si>
  <si>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</si>
  <si>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</si>
  <si>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</si>
  <si>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</si>
  <si>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</si>
  <si>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</si>
  <si>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</si>
  <si>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</si>
  <si>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</si>
  <si>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</si>
  <si>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</si>
  <si>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</si>
  <si>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</si>
  <si>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</si>
  <si>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</si>
  <si>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</si>
  <si>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</si>
  <si>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</si>
  <si>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</si>
  <si>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</si>
  <si>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</si>
  <si>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</si>
  <si>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</si>
  <si>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</si>
  <si>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</si>
  <si>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</si>
  <si>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</si>
  <si>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</si>
  <si>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</si>
  <si>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</si>
  <si>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</si>
  <si>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</si>
  <si>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</si>
  <si>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</si>
  <si>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</si>
  <si>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</si>
  <si>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</si>
  <si>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</si>
  <si>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</si>
  <si>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</si>
  <si>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</si>
  <si>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</si>
  <si>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</si>
  <si>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</si>
  <si>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</si>
  <si>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</si>
  <si>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</si>
  <si>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</si>
  <si>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</si>
  <si>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</si>
  <si>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</si>
  <si>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</si>
  <si>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</si>
  <si>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</si>
  <si>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</si>
  <si>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</si>
  <si>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</si>
  <si>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</si>
  <si>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</si>
  <si>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</si>
  <si>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</si>
  <si>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</si>
  <si>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</si>
  <si>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</si>
  <si>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</si>
  <si>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</si>
  <si>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</si>
  <si>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</si>
  <si>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</si>
  <si>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</si>
  <si>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</si>
  <si>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</si>
  <si>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</si>
  <si>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</si>
  <si>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</si>
  <si>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</si>
  <si>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</si>
  <si>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</si>
  <si>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</si>
  <si>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</si>
  <si>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</si>
  <si>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</si>
  <si>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</si>
  <si>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</si>
  <si>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</si>
  <si>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</si>
  <si>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</si>
  <si>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</si>
  <si>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</si>
  <si>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</si>
  <si>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</si>
  <si>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</si>
  <si>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</si>
  <si>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</si>
  <si>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</si>
  <si>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</si>
  <si>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</si>
  <si>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</si>
  <si>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</si>
  <si>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</si>
  <si>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</si>
  <si>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</si>
  <si>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</si>
  <si>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</si>
  <si>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</si>
  <si>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</si>
  <si>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</si>
  <si>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</si>
  <si>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</si>
  <si>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</si>
  <si>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</si>
  <si>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</si>
  <si>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</si>
  <si>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</si>
  <si>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</si>
  <si>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</si>
  <si>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</si>
  <si>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</si>
  <si>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</si>
  <si>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</si>
  <si>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</si>
  <si>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</si>
  <si>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</si>
  <si>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</si>
  <si>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</si>
  <si>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</si>
  <si>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</si>
  <si>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</si>
  <si>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</si>
  <si>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</si>
  <si>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</si>
  <si>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</si>
  <si>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</si>
  <si>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</si>
  <si>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</si>
  <si>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</si>
  <si>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</si>
  <si>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</si>
  <si>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</si>
  <si>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</si>
  <si>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</si>
  <si>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</si>
  <si>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</si>
  <si>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</si>
  <si>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</si>
  <si>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</si>
  <si>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</si>
  <si>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</si>
  <si>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</si>
  <si>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</si>
  <si>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</si>
  <si>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</si>
  <si>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</si>
  <si>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</si>
  <si>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</si>
  <si>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</si>
  <si>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</si>
  <si>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</si>
  <si>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</si>
  <si>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</si>
  <si>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</si>
  <si>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</si>
  <si>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</si>
  <si>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</si>
  <si>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</si>
  <si>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</si>
  <si>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</si>
  <si>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</si>
  <si>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</si>
  <si>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</si>
  <si>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</si>
  <si>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</si>
  <si>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</si>
  <si>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</si>
  <si>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</si>
  <si>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</si>
  <si>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</si>
  <si>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</si>
  <si>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</si>
  <si>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</si>
  <si>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</si>
  <si>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</si>
  <si>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</si>
  <si>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</si>
  <si>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</si>
  <si>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</si>
  <si>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</si>
  <si>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</si>
  <si>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</si>
  <si>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</si>
  <si>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</si>
  <si>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</si>
  <si>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</si>
  <si>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</si>
  <si>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</si>
  <si>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</si>
  <si>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</si>
  <si>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</si>
  <si>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</si>
  <si>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</si>
  <si>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</si>
  <si>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</si>
  <si>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</si>
  <si>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</si>
  <si>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</si>
  <si>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</si>
  <si>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</si>
  <si>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</si>
  <si>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</si>
  <si>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</si>
  <si>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</si>
  <si>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</si>
  <si>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</si>
  <si>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</si>
  <si>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</si>
  <si>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</si>
  <si>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</si>
  <si>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</si>
  <si>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</si>
  <si>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</si>
  <si>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</si>
  <si>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</si>
  <si>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</si>
  <si>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</si>
  <si>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</si>
  <si>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</si>
  <si>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</si>
  <si>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</si>
  <si>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</si>
  <si>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</si>
  <si>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</si>
  <si>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</si>
  <si>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</si>
  <si>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</si>
  <si>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</si>
  <si>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</si>
  <si>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</si>
  <si>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</si>
  <si>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</si>
  <si>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</si>
  <si>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</si>
  <si>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</si>
  <si>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</si>
  <si>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</si>
  <si>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</si>
  <si>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</si>
  <si>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</si>
  <si>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</si>
  <si>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</si>
  <si>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</si>
  <si>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</si>
  <si>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</si>
  <si>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</si>
  <si>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</si>
  <si>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</si>
  <si>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</si>
  <si>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</si>
  <si>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</si>
  <si>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</si>
  <si>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</si>
  <si>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</si>
  <si>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</si>
  <si>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</si>
  <si>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</si>
  <si>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</si>
  <si>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</si>
  <si>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</si>
  <si>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</si>
  <si>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</si>
  <si>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</si>
  <si>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</si>
  <si>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</si>
  <si>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</si>
  <si>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</si>
  <si>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</si>
  <si>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</si>
  <si>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</si>
  <si>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</si>
  <si>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</si>
  <si>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</si>
  <si>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</si>
  <si>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</si>
  <si>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</si>
  <si>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</si>
  <si>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</si>
  <si>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</si>
  <si>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</si>
  <si>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</si>
  <si>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</si>
  <si>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</si>
  <si>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</si>
  <si>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</si>
  <si>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</si>
  <si>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</si>
  <si>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</si>
  <si>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</si>
  <si>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</si>
  <si>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</si>
  <si>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</si>
  <si>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</si>
  <si>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</si>
  <si>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</si>
  <si>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</si>
  <si>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</si>
  <si>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</si>
  <si>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</si>
  <si>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</si>
  <si>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</si>
  <si>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</si>
  <si>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</si>
  <si>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</si>
  <si>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</si>
  <si>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</si>
  <si>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</si>
  <si>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</si>
  <si>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</si>
  <si>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</si>
  <si>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</si>
  <si>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</si>
  <si>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</si>
  <si>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</si>
  <si>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</si>
  <si>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</si>
  <si>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</si>
  <si>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</si>
  <si>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</si>
  <si>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</si>
  <si>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</si>
  <si>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</si>
  <si>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</si>
  <si>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</si>
  <si>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</si>
  <si>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</si>
  <si>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</si>
  <si>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</si>
  <si>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</si>
  <si>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</si>
  <si>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</si>
  <si>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</si>
  <si>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</si>
  <si>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</si>
  <si>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</si>
  <si>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</si>
  <si>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</si>
  <si>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</si>
  <si>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</si>
  <si>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</si>
  <si>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</si>
  <si>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</si>
  <si>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</si>
  <si>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</si>
  <si>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</si>
  <si>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</si>
  <si>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</si>
  <si>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</si>
  <si>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</si>
  <si>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</si>
  <si>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</si>
  <si>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</si>
  <si>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</si>
  <si>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</si>
  <si>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</si>
  <si>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</si>
  <si>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</si>
  <si>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</si>
  <si>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</si>
  <si>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</si>
  <si>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</si>
  <si>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</si>
  <si>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</si>
  <si>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</si>
  <si>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</si>
  <si>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</si>
  <si>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</si>
  <si>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</si>
  <si>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</si>
  <si>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</si>
  <si>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</si>
  <si>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</si>
  <si>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</si>
  <si>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</si>
  <si>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</si>
  <si>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</si>
  <si>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</si>
  <si>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</si>
  <si>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</si>
  <si>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</si>
  <si>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</si>
  <si>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</si>
  <si>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</si>
  <si>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</si>
  <si>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</si>
  <si>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</si>
  <si>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</si>
  <si>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</si>
  <si>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</si>
  <si>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</si>
  <si>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</si>
  <si>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</si>
  <si>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</si>
  <si>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</si>
  <si>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</si>
  <si>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</si>
  <si>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</si>
  <si>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</si>
  <si>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</si>
  <si>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</si>
  <si>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</si>
  <si>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</si>
  <si>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</si>
  <si>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</si>
  <si>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</si>
  <si>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</si>
  <si>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</si>
  <si>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</si>
  <si>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</si>
  <si>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</si>
  <si>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</si>
  <si>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</si>
  <si>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</si>
  <si>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</si>
  <si>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</si>
  <si>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</si>
  <si>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</si>
  <si>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</si>
  <si>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</si>
  <si>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</si>
  <si>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</si>
  <si>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</si>
  <si>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</si>
  <si>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</si>
  <si>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</si>
  <si>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</si>
  <si>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</si>
  <si>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</si>
  <si>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</si>
  <si>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</si>
  <si>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</si>
  <si>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</si>
  <si>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</si>
  <si>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</si>
  <si>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</si>
  <si>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</si>
  <si>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</si>
  <si>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</si>
  <si>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</si>
  <si>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</si>
  <si>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</si>
  <si>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</si>
  <si>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</si>
  <si>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</si>
  <si>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</si>
  <si>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</si>
  <si>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</si>
  <si>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</si>
  <si>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</si>
  <si>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</si>
  <si>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</si>
  <si>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</si>
  <si>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</si>
  <si>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</si>
  <si>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</si>
  <si>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</si>
  <si>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</si>
  <si>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</si>
  <si>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</si>
  <si>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</si>
  <si>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</si>
  <si>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</si>
  <si>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</si>
  <si>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</si>
  <si>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</si>
  <si>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</si>
  <si>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</si>
  <si>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</si>
  <si>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</si>
  <si>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</si>
  <si>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</si>
  <si>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</si>
  <si>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</si>
  <si>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</si>
  <si>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</si>
  <si>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</si>
  <si>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</si>
  <si>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</si>
  <si>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</si>
  <si>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</si>
  <si>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</si>
  <si>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</si>
  <si>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</si>
  <si>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</si>
  <si>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</si>
  <si>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</si>
  <si>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</si>
  <si>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</si>
  <si>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</si>
  <si>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</si>
  <si>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</si>
  <si>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</si>
  <si>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</si>
  <si>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</si>
  <si>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</si>
  <si>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</si>
  <si>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</si>
  <si>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</si>
  <si>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</si>
  <si>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</si>
  <si>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</si>
  <si>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</si>
  <si>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</si>
  <si>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</si>
  <si>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</si>
  <si>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</si>
  <si>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</si>
  <si>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</si>
  <si>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</si>
  <si>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</si>
  <si>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</si>
  <si>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</si>
  <si>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</si>
  <si>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</si>
  <si>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</si>
  <si>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</si>
  <si>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</si>
  <si>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</si>
  <si>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</si>
  <si>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</si>
  <si>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</si>
  <si>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</si>
  <si>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</si>
  <si>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</si>
  <si>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</si>
  <si>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</si>
  <si>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</si>
  <si>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</si>
  <si>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</si>
  <si>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</si>
  <si>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</si>
  <si>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</si>
  <si>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</si>
  <si>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</si>
  <si>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</si>
  <si>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</si>
  <si>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</si>
  <si>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</si>
  <si>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</si>
  <si>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</si>
  <si>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</si>
  <si>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</si>
  <si>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</si>
  <si>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</si>
  <si>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</si>
  <si>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</si>
  <si>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</si>
  <si>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</si>
  <si>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</si>
  <si>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</si>
  <si>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</si>
  <si>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</si>
  <si>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</si>
  <si>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</si>
  <si>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</si>
  <si>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</si>
  <si>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</si>
  <si>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</si>
  <si>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</si>
  <si>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</si>
  <si>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</si>
  <si>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</si>
  <si>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</si>
  <si>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</si>
  <si>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</si>
  <si>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</si>
  <si>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</si>
  <si>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</si>
  <si>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</si>
  <si>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</si>
  <si>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</si>
  <si>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</si>
  <si>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</si>
  <si>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</si>
  <si>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</si>
  <si>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</si>
  <si>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</si>
  <si>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</si>
  <si>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</si>
  <si>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</si>
  <si>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</si>
  <si>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</si>
  <si>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</si>
  <si>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</si>
  <si>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</si>
  <si>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</si>
  <si>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</si>
  <si>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</si>
  <si>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</si>
  <si>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</si>
  <si>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</si>
  <si>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</si>
  <si>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</si>
  <si>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</si>
  <si>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</si>
  <si>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</si>
  <si>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</si>
  <si>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</si>
  <si>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</si>
  <si>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</si>
  <si>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</si>
  <si>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</si>
  <si>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</si>
  <si>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</si>
  <si>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</si>
  <si>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</si>
  <si>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</si>
  <si>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</si>
  <si>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</si>
  <si>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</si>
  <si>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</si>
  <si>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</si>
  <si>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</si>
  <si>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</si>
  <si>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</si>
  <si>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</si>
  <si>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</si>
  <si>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</si>
  <si>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</si>
  <si>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</si>
  <si>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</si>
  <si>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</si>
  <si>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</si>
  <si>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</si>
  <si>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</si>
  <si>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</si>
  <si>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</si>
  <si>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</si>
  <si>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</si>
  <si>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</si>
  <si>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</si>
  <si>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</si>
  <si>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</si>
  <si>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</si>
  <si>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</si>
  <si>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</si>
  <si>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</si>
  <si>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</si>
  <si>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</si>
  <si>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</si>
  <si>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</si>
  <si>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</si>
  <si>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</si>
  <si>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</si>
  <si>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</si>
  <si>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</si>
  <si>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</si>
  <si>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</si>
  <si>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</si>
  <si>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</si>
  <si>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</si>
  <si>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</si>
  <si>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</si>
  <si>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</si>
  <si>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</si>
  <si>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</si>
  <si>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</si>
  <si>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</si>
  <si>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</si>
  <si>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</si>
  <si>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</si>
  <si>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</si>
  <si>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</si>
  <si>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</si>
  <si>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</si>
  <si>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</si>
  <si>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</si>
  <si>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</si>
  <si>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</si>
  <si>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</si>
  <si>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</si>
  <si>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</si>
  <si>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</si>
  <si>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</si>
  <si>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</si>
  <si>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</si>
  <si>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</si>
  <si>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</si>
  <si>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</si>
  <si>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</si>
  <si>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</si>
  <si>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</si>
  <si>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</si>
  <si>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</si>
  <si>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</si>
  <si>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</si>
  <si>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</si>
  <si>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</si>
  <si>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</si>
  <si>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</si>
  <si>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</si>
  <si>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</si>
  <si>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</si>
  <si>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</si>
  <si>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</si>
  <si>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</si>
  <si>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</si>
  <si>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</si>
  <si>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</si>
  <si>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</si>
  <si>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</si>
  <si>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</si>
  <si>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</si>
  <si>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</si>
  <si>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</si>
  <si>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</si>
  <si>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</si>
  <si>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</si>
  <si>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</si>
  <si>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</si>
  <si>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</si>
  <si>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</si>
  <si>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</si>
  <si>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</si>
  <si>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</si>
  <si>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</si>
  <si>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</si>
  <si>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</si>
  <si>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</si>
  <si>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</si>
  <si>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</si>
  <si>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</si>
  <si>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</si>
  <si>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</si>
  <si>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</si>
  <si>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</si>
  <si>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</si>
  <si>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</si>
  <si>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</si>
  <si>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</si>
  <si>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</si>
  <si>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</si>
  <si>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</si>
  <si>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</si>
  <si>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</si>
  <si>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</si>
  <si>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</si>
  <si>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</si>
  <si>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</si>
  <si>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</si>
  <si>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</si>
  <si>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</si>
  <si>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</si>
  <si>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</si>
  <si>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</si>
  <si>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</si>
  <si>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</si>
  <si>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</si>
  <si>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</si>
  <si>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</si>
  <si>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</si>
  <si>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</si>
  <si>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</si>
  <si>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</si>
  <si>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</si>
  <si>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</si>
  <si>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</si>
  <si>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</si>
  <si>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</si>
  <si>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</si>
  <si>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</si>
  <si>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</si>
  <si>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</si>
  <si>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</si>
  <si>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</si>
  <si>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</si>
  <si>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</si>
  <si>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</si>
  <si>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</si>
  <si>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</si>
  <si>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</si>
  <si>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</si>
  <si>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</si>
  <si>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</si>
  <si>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</si>
  <si>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</si>
  <si>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</si>
  <si>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</si>
  <si>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</si>
  <si>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</si>
  <si>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</si>
  <si>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</si>
  <si>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</si>
  <si>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</si>
  <si>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</si>
  <si>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</si>
  <si>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</si>
  <si>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</si>
  <si>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</si>
  <si>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</si>
  <si>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</si>
  <si>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</si>
  <si>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</si>
  <si>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</si>
  <si>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</si>
  <si>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</si>
  <si>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</si>
  <si>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</si>
  <si>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</si>
  <si>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</si>
  <si>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</si>
  <si>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</si>
  <si>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</si>
  <si>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</si>
  <si>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</si>
  <si>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</si>
  <si>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</si>
  <si>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</si>
  <si>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</si>
  <si>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</si>
  <si>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</si>
  <si>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</si>
  <si>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</si>
  <si>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</si>
  <si>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</si>
  <si>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</si>
  <si>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</si>
  <si>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</si>
  <si>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</si>
  <si>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</si>
  <si>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</si>
  <si>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</si>
  <si>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</si>
  <si>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</si>
  <si>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</si>
  <si>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</si>
  <si>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</si>
  <si>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</si>
  <si>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</si>
  <si>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</si>
  <si>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</si>
  <si>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</si>
  <si>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</si>
  <si>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</si>
  <si>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</si>
  <si>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</si>
  <si>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</si>
  <si>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</si>
  <si>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</si>
  <si>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</si>
  <si>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</si>
  <si>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</si>
  <si>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</si>
  <si>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</si>
  <si>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</si>
  <si>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</si>
  <si>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</si>
  <si>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</si>
  <si>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</si>
  <si>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</si>
  <si>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</si>
  <si>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</si>
  <si>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</si>
  <si>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</si>
  <si>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</si>
  <si>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</si>
  <si>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</si>
  <si>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</si>
  <si>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</si>
  <si>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</si>
  <si>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</si>
  <si>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</si>
  <si>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</si>
  <si>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</si>
  <si>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</si>
  <si>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</si>
  <si>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</si>
  <si>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</si>
  <si>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</si>
  <si>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</si>
  <si>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</si>
  <si>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</si>
  <si>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</si>
  <si>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</si>
  <si>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</si>
  <si>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</si>
  <si>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</si>
  <si>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</si>
  <si>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</si>
  <si>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</si>
  <si>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</si>
  <si>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</si>
  <si>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</si>
  <si>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</si>
  <si>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</si>
  <si>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</si>
  <si>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</si>
  <si>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</si>
  <si>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</si>
  <si>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</si>
  <si>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</si>
  <si>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</si>
  <si>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</si>
  <si>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</si>
  <si>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</si>
  <si>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</si>
  <si>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</si>
  <si>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</si>
  <si>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</si>
  <si>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</si>
  <si>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</si>
  <si>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</si>
  <si>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</si>
  <si>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</si>
  <si>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</si>
  <si>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</si>
  <si>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</si>
  <si>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</si>
  <si>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</si>
  <si>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</si>
  <si>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</si>
  <si>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</si>
  <si>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</si>
  <si>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</si>
  <si>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</si>
  <si>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</si>
  <si>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</si>
  <si>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</si>
  <si>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</si>
  <si>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</si>
  <si>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</si>
  <si>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</si>
  <si>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</si>
  <si>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</si>
  <si>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</si>
  <si>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</si>
  <si>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</si>
  <si>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</si>
  <si>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</si>
  <si>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</si>
  <si>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</si>
  <si>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</si>
  <si>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</si>
  <si>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</si>
  <si>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</si>
  <si>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</si>
  <si>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</si>
  <si>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</si>
  <si>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</si>
  <si>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</si>
  <si>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</si>
  <si>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</si>
  <si>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</si>
  <si>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</si>
  <si>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</si>
  <si>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</si>
  <si>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</si>
  <si>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</si>
  <si>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</si>
  <si>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</si>
  <si>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</si>
  <si>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</si>
  <si>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</si>
  <si>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</si>
  <si>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</si>
  <si>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</si>
  <si>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</si>
  <si>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</si>
  <si>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</si>
  <si>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</si>
  <si>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</si>
  <si>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</si>
  <si>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</si>
  <si>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</si>
  <si>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</si>
  <si>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</si>
  <si>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</si>
  <si>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</si>
  <si>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</si>
  <si>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</si>
  <si>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</si>
  <si>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</si>
  <si>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</si>
  <si>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</si>
  <si>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</si>
  <si>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</si>
  <si>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</si>
  <si>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</si>
  <si>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</si>
  <si>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</si>
  <si>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</si>
  <si>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</si>
  <si>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</si>
  <si>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</si>
  <si>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</si>
  <si>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</si>
  <si>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</si>
  <si>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</si>
  <si>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</si>
  <si>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</si>
  <si>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</si>
  <si>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</si>
  <si>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</si>
  <si>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</si>
  <si>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</si>
  <si>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</si>
  <si>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</si>
  <si>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</si>
  <si>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</si>
  <si>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</si>
  <si>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</si>
  <si>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</si>
  <si>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</si>
  <si>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</si>
  <si>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</si>
  <si>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</si>
  <si>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</si>
  <si>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</si>
  <si>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</si>
  <si>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</si>
  <si>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</si>
  <si>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</si>
  <si>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</si>
  <si>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</si>
  <si>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</si>
  <si>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</si>
  <si>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</si>
  <si>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</si>
  <si>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</si>
  <si>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</si>
  <si>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</si>
  <si>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</si>
  <si>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</si>
  <si>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</si>
  <si>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</si>
  <si>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</si>
  <si>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</si>
  <si>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</si>
  <si>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</si>
  <si>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</si>
  <si>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</si>
  <si>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</si>
  <si>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</si>
  <si>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</si>
  <si>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</si>
  <si>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</si>
  <si>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</si>
  <si>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</si>
  <si>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</si>
  <si>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</si>
  <si>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</si>
  <si>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</si>
  <si>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</si>
  <si>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</si>
  <si>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</si>
  <si>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</si>
  <si>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</si>
  <si>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</si>
  <si>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</si>
  <si>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</si>
  <si>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</si>
  <si>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</si>
  <si>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</si>
  <si>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</si>
  <si>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</si>
  <si>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</si>
  <si>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</si>
  <si>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</si>
  <si>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</si>
  <si>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</si>
  <si>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</si>
  <si>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</si>
  <si>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</si>
  <si>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</si>
  <si>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</si>
  <si>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</si>
  <si>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</si>
  <si>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</si>
  <si>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</si>
  <si>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</si>
  <si>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</si>
  <si>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</si>
  <si>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</si>
  <si>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</si>
  <si>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</si>
  <si>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</si>
  <si>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</si>
  <si>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</si>
  <si>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</si>
  <si>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</si>
  <si>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</si>
  <si>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</si>
  <si>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</si>
  <si>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</si>
  <si>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</si>
  <si>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</si>
  <si>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</si>
  <si>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</si>
  <si>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</si>
  <si>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</si>
  <si>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</si>
  <si>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</si>
  <si>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</si>
  <si>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</si>
  <si>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</si>
  <si>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</si>
  <si>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</si>
  <si>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</si>
  <si>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</si>
  <si>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</si>
  <si>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</si>
  <si>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</si>
  <si>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</si>
  <si>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</si>
  <si>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</si>
  <si>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</si>
  <si>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</si>
  <si>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</si>
  <si>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</si>
  <si>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</si>
  <si>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</si>
  <si>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</si>
  <si>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</si>
  <si>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</si>
  <si>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</si>
  <si>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</si>
  <si>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</si>
  <si>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</si>
  <si>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</si>
  <si>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</si>
  <si>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</si>
  <si>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</si>
  <si>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</si>
  <si>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</si>
  <si>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</si>
  <si>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</si>
  <si>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</si>
  <si>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</si>
  <si>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</si>
  <si>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</si>
  <si>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</si>
  <si>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</si>
  <si>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</si>
  <si>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</si>
  <si>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</si>
  <si>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</si>
  <si>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</si>
  <si>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</si>
  <si>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</si>
  <si>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</si>
  <si>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</si>
  <si>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</si>
  <si>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</si>
  <si>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</si>
  <si>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</si>
  <si>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</si>
  <si>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</si>
  <si>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</si>
  <si>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</si>
  <si>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</si>
  <si>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</si>
  <si>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</si>
  <si>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</si>
  <si>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</si>
  <si>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</si>
  <si>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</si>
  <si>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</si>
  <si>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</si>
  <si>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</si>
  <si>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</si>
  <si>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</si>
  <si>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</si>
  <si>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</si>
  <si>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</si>
  <si>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</si>
  <si>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</si>
  <si>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</si>
  <si>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</si>
  <si>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</si>
  <si>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</si>
  <si>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</si>
  <si>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</si>
  <si>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</si>
  <si>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</si>
  <si>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</si>
  <si>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</si>
  <si>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</si>
  <si>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</si>
  <si>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</si>
  <si>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</si>
  <si>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</si>
  <si>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</si>
  <si>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</si>
  <si>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</si>
  <si>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</si>
  <si>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</si>
  <si>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</si>
  <si>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</si>
  <si>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</si>
  <si>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</si>
  <si>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</si>
  <si>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</si>
  <si>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</si>
  <si>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</si>
  <si>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</si>
  <si>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</si>
  <si>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</si>
  <si>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</si>
  <si>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</si>
  <si>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</si>
  <si>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</si>
  <si>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</si>
  <si>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</si>
  <si>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</si>
  <si>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</si>
  <si>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</si>
  <si>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</si>
  <si>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</si>
  <si>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</si>
  <si>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</si>
  <si>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</si>
  <si>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</si>
  <si>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</si>
  <si>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</si>
  <si>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</si>
  <si>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</si>
  <si>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</si>
  <si>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</si>
  <si>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</si>
  <si>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</si>
  <si>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</si>
  <si>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</si>
  <si>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</si>
  <si>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</si>
  <si>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</si>
  <si>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</si>
  <si>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</si>
  <si>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</si>
  <si>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</si>
  <si>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</si>
  <si>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</si>
  <si>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</si>
  <si>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</si>
  <si>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</si>
  <si>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</si>
  <si>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</si>
  <si>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</si>
  <si>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</si>
  <si>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</si>
  <si>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</si>
  <si>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</si>
  <si>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</si>
  <si>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</si>
  <si>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</si>
  <si>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</si>
  <si>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</si>
  <si>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</si>
  <si>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</si>
  <si>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</si>
  <si>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</si>
  <si>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</si>
  <si>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</si>
  <si>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</si>
  <si>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</si>
  <si>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</si>
  <si>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</si>
  <si>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</si>
  <si>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</si>
  <si>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</si>
  <si>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</si>
  <si>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</si>
  <si>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</si>
  <si>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</si>
  <si>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</si>
  <si>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</si>
  <si>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</si>
  <si>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</si>
  <si>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</si>
  <si>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</si>
  <si>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</si>
  <si>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</si>
  <si>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</si>
  <si>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</si>
  <si>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</si>
  <si>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</si>
  <si>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</si>
  <si>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</si>
  <si>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</si>
  <si>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</si>
  <si>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</si>
  <si>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</si>
  <si>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</si>
  <si>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</si>
  <si>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</si>
  <si>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</si>
  <si>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</si>
  <si>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</si>
  <si>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</si>
  <si>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</si>
  <si>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</si>
  <si>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</si>
  <si>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</si>
  <si>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</si>
  <si>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</si>
  <si>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</si>
  <si>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</si>
  <si>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</si>
  <si>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</si>
  <si>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</si>
  <si>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</si>
  <si>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</si>
  <si>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</si>
  <si>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</si>
  <si>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</si>
  <si>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</si>
  <si>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</si>
  <si>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</si>
  <si>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</si>
  <si>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</si>
  <si>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</si>
  <si>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</si>
  <si>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</si>
  <si>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</si>
  <si>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</si>
  <si>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</si>
  <si>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</si>
  <si>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</si>
  <si>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</si>
  <si>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</si>
  <si>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</si>
  <si>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</si>
  <si>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</si>
  <si>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</si>
  <si>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</si>
  <si>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</si>
  <si>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</si>
  <si>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</si>
  <si>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</si>
  <si>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</si>
  <si>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</si>
  <si>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</si>
  <si>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</si>
  <si>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</si>
  <si>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</si>
  <si>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</si>
  <si>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</si>
  <si>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</si>
  <si>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</si>
  <si>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</si>
  <si>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</si>
  <si>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</si>
  <si>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</si>
  <si>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</si>
  <si>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</si>
  <si>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</si>
  <si>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</si>
  <si>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</si>
  <si>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</si>
  <si>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</si>
  <si>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</si>
  <si>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</si>
  <si>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</si>
  <si>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</si>
  <si>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</si>
  <si>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</si>
  <si>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</si>
  <si>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</si>
  <si>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</si>
  <si>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</si>
  <si>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</si>
  <si>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</si>
  <si>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</si>
  <si>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</si>
  <si>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</si>
  <si>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</si>
  <si>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</si>
  <si>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</si>
  <si>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</si>
  <si>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</si>
  <si>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</si>
  <si>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</si>
  <si>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</si>
  <si>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</si>
  <si>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</si>
  <si>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</si>
  <si>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</si>
  <si>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</si>
  <si>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</si>
  <si>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</si>
  <si>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</si>
  <si>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</si>
  <si>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</si>
  <si>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</si>
  <si>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</si>
  <si>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</si>
  <si>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</si>
  <si>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</si>
  <si>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</si>
  <si>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</si>
  <si>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</si>
  <si>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</si>
  <si>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</si>
  <si>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</si>
  <si>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</si>
  <si>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</si>
  <si>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</si>
  <si>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</si>
  <si>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</si>
  <si>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</si>
  <si>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</si>
  <si>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</si>
  <si>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</si>
  <si>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</si>
  <si>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</si>
  <si>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</si>
  <si>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</si>
  <si>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</si>
  <si>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</si>
  <si>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</si>
  <si>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</si>
  <si>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</si>
  <si>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</si>
  <si>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</si>
  <si>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</si>
  <si>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</si>
  <si>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</si>
  <si>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</si>
  <si>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</si>
  <si>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</si>
  <si>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</si>
  <si>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</si>
  <si>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</si>
  <si>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</si>
  <si>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</si>
  <si>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</si>
  <si>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</si>
  <si>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</si>
  <si>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</si>
  <si>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</si>
  <si>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</si>
  <si>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</si>
  <si>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</si>
  <si>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</si>
  <si>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</si>
  <si>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</si>
  <si>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</si>
  <si>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</si>
  <si>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</si>
  <si>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</si>
  <si>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</si>
  <si>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</si>
  <si>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</si>
  <si>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</si>
  <si>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</si>
  <si>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</si>
  <si>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</si>
  <si>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</si>
  <si>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</si>
  <si>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</si>
  <si>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</si>
  <si>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</si>
  <si>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</si>
  <si>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</si>
  <si>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</si>
  <si>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</si>
  <si>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</si>
  <si>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</si>
  <si>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</si>
  <si>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</si>
  <si>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</si>
  <si>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</si>
  <si>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</si>
  <si>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</si>
  <si>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</si>
  <si>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</si>
  <si>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</si>
  <si>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</si>
  <si>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</si>
  <si>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</si>
  <si>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</si>
  <si>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</si>
  <si>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</si>
  <si>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</si>
  <si>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</si>
  <si>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</si>
  <si>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</si>
  <si>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</si>
  <si>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</si>
  <si>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</si>
  <si>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</si>
  <si>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</si>
  <si>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</si>
  <si>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</si>
  <si>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</si>
  <si>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</si>
  <si>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</si>
  <si>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</si>
  <si>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</si>
  <si>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</si>
  <si>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</si>
  <si>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</si>
  <si>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</si>
  <si>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</si>
  <si>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</si>
  <si>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</si>
  <si>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</si>
  <si>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</si>
  <si>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</si>
  <si>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</si>
  <si>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</si>
  <si>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</si>
  <si>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</si>
  <si>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</si>
  <si>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</si>
  <si>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</si>
  <si>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</si>
  <si>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</si>
  <si>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</si>
  <si>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</si>
  <si>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</si>
  <si>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</si>
  <si>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</si>
  <si>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</si>
  <si>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</si>
  <si>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</si>
  <si>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</si>
  <si>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</si>
  <si>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</si>
  <si>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</si>
  <si>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</si>
  <si>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</si>
  <si>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</si>
  <si>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</si>
  <si>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</si>
  <si>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</si>
  <si>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</si>
  <si>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</si>
  <si>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</si>
  <si>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</si>
  <si>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</si>
  <si>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</si>
  <si>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</si>
  <si>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</si>
  <si>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</si>
  <si>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</si>
  <si>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</si>
  <si>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</si>
  <si>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</si>
  <si>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</si>
  <si>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</si>
  <si>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</si>
  <si>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</si>
  <si>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</si>
  <si>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</si>
  <si>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</si>
  <si>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</si>
  <si>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</si>
  <si>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</si>
  <si>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</si>
  <si>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</si>
  <si>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</si>
  <si>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</si>
  <si>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</si>
  <si>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</si>
  <si>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</si>
  <si>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</si>
  <si>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</si>
  <si>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</si>
  <si>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</si>
  <si>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</si>
  <si>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</si>
  <si>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</si>
  <si>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</si>
  <si>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</si>
  <si>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</si>
  <si>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</si>
  <si>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</si>
  <si>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</si>
  <si>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</si>
  <si>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</si>
  <si>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</si>
  <si>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</si>
  <si>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</si>
  <si>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</si>
  <si>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</si>
  <si>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</si>
  <si>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</si>
  <si>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</si>
  <si>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</si>
  <si>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</si>
  <si>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</si>
  <si>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</si>
  <si>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</si>
  <si>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</si>
  <si>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</si>
  <si>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</si>
  <si>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</si>
  <si>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</si>
  <si>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</si>
  <si>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</si>
  <si>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</si>
  <si>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</si>
  <si>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</si>
  <si>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</si>
  <si>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</si>
  <si>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</si>
  <si>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</si>
  <si>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</si>
  <si>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</si>
  <si>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</si>
  <si>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</si>
  <si>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</si>
  <si>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</si>
  <si>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</si>
  <si>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</si>
  <si>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</si>
  <si>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</si>
  <si>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</si>
  <si>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</si>
  <si>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</si>
  <si>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</si>
  <si>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</si>
  <si>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</si>
  <si>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</si>
  <si>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</si>
  <si>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</si>
  <si>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</si>
  <si>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</si>
  <si>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</si>
  <si>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</si>
  <si>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</si>
  <si>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</si>
  <si>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</si>
  <si>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</si>
  <si>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</si>
  <si>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</si>
  <si>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</si>
  <si>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</si>
  <si>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</si>
  <si>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</si>
  <si>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</si>
  <si>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</si>
  <si>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</si>
  <si>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</si>
  <si>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</si>
  <si>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</si>
  <si>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</si>
  <si>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</si>
  <si>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</si>
  <si>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</si>
  <si>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</si>
  <si>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</si>
  <si>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</si>
  <si>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</si>
  <si>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</si>
  <si>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</si>
  <si>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</si>
  <si>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</si>
  <si>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</si>
  <si>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</si>
  <si>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</si>
  <si>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</si>
  <si>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</si>
  <si>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</si>
  <si>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</si>
  <si>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</si>
  <si>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</si>
  <si>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</si>
  <si>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</si>
  <si>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</si>
  <si>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</si>
  <si>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</si>
  <si>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</si>
  <si>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</si>
  <si>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</si>
  <si>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</si>
  <si>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</si>
  <si>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</si>
  <si>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</si>
  <si>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</si>
  <si>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</si>
  <si>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</si>
  <si>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</si>
  <si>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</si>
  <si>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</si>
  <si>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</si>
  <si>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</si>
  <si>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</si>
  <si>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</si>
  <si>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</si>
  <si>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</si>
  <si>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</si>
  <si>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</si>
  <si>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</si>
  <si>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</si>
  <si>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</si>
  <si>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</si>
  <si>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</si>
  <si>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</si>
  <si>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</si>
  <si>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</si>
  <si>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</si>
  <si>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</si>
  <si>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</si>
  <si>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</si>
  <si>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</si>
  <si>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</si>
  <si>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</si>
  <si>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</si>
  <si>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</si>
  <si>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</si>
  <si>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</si>
  <si>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</si>
  <si>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</si>
  <si>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</si>
  <si>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</si>
  <si>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</si>
  <si>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</si>
  <si>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</si>
  <si>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</si>
  <si>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</si>
  <si>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</si>
  <si>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</si>
  <si>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</si>
  <si>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</si>
  <si>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</si>
  <si>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</si>
  <si>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</si>
  <si>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</si>
  <si>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</si>
  <si>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</si>
  <si>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</si>
  <si>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</si>
  <si>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</si>
  <si>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</si>
  <si>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</si>
  <si>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</si>
  <si>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</si>
  <si>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</si>
  <si>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</si>
  <si>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</si>
  <si>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</si>
  <si>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</si>
  <si>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</si>
  <si>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</si>
  <si>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</si>
  <si>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</si>
  <si>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</si>
  <si>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</si>
  <si>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</si>
  <si>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</si>
  <si>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</si>
  <si>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</si>
  <si>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</si>
  <si>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</si>
  <si>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</si>
  <si>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</si>
  <si>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</si>
  <si>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</si>
  <si>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</si>
  <si>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</si>
  <si>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</si>
  <si>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</si>
  <si>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</si>
  <si>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</si>
  <si>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</si>
  <si>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</si>
  <si>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</si>
  <si>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</si>
  <si>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</si>
  <si>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</si>
  <si>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</si>
  <si>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</si>
  <si>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</si>
  <si>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</si>
  <si>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</si>
  <si>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</si>
  <si>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</si>
  <si>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</si>
  <si>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</si>
  <si>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</si>
  <si>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</si>
  <si>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</si>
  <si>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</si>
  <si>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</si>
  <si>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</si>
  <si>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</si>
  <si>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</si>
  <si>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</si>
  <si>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</si>
  <si>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</si>
  <si>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</si>
  <si>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</si>
  <si>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</si>
  <si>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</si>
  <si>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</si>
  <si>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</si>
  <si>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</si>
  <si>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</si>
  <si>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</si>
  <si>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</si>
  <si>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</si>
  <si>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</si>
  <si>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</si>
  <si>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</si>
  <si>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</si>
  <si>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</si>
  <si>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</si>
  <si>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</si>
  <si>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</si>
  <si>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</si>
  <si>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</si>
  <si>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</si>
  <si>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</si>
  <si>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</si>
  <si>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</si>
  <si>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</si>
  <si>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</si>
  <si>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</si>
  <si>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</si>
  <si>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</si>
  <si>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</si>
  <si>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</si>
  <si>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</si>
  <si>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</si>
  <si>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</si>
  <si>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</si>
  <si>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</si>
  <si>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</si>
  <si>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</si>
  <si>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</si>
  <si>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</si>
  <si>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</si>
  <si>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</si>
  <si>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</si>
  <si>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</si>
  <si>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</si>
  <si>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</si>
  <si>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</si>
  <si>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</si>
  <si>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</si>
  <si>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</si>
  <si>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</si>
  <si>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</si>
  <si>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</si>
  <si>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</si>
  <si>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</si>
  <si>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</si>
  <si>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</si>
  <si>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</si>
  <si>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</si>
  <si>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</si>
  <si>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</si>
  <si>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</si>
  <si>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</si>
  <si>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</si>
  <si>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</si>
  <si>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</si>
  <si>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</si>
  <si>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</si>
  <si>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</si>
  <si>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</si>
  <si>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</si>
  <si>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</si>
  <si>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</si>
  <si>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</si>
  <si>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</si>
  <si>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</si>
  <si>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</si>
  <si>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</si>
  <si>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</si>
  <si>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</si>
  <si>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</si>
  <si>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</si>
  <si>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</si>
  <si>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</si>
  <si>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</si>
  <si>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</si>
  <si>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</si>
  <si>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</si>
  <si>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</si>
  <si>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</si>
  <si>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</si>
  <si>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</si>
  <si>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</si>
  <si>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</si>
  <si>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</si>
  <si>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</si>
  <si>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</si>
  <si>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</si>
  <si>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</si>
  <si>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</si>
  <si>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</si>
  <si>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</si>
  <si>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</si>
  <si>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</si>
  <si>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</si>
  <si>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</si>
  <si>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</si>
  <si>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</si>
  <si>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</si>
  <si>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</si>
  <si>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</si>
  <si>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</si>
  <si>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</si>
  <si>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</si>
  <si>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</si>
  <si>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</si>
  <si>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</si>
  <si>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</si>
  <si>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</si>
  <si>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</si>
  <si>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</si>
  <si>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</si>
  <si>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</si>
  <si>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</si>
  <si>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</si>
  <si>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</si>
  <si>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</si>
  <si>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</si>
  <si>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</si>
  <si>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</si>
  <si>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</si>
  <si>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</si>
  <si>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</si>
  <si>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</si>
  <si>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</si>
  <si>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</si>
  <si>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</si>
  <si>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</si>
  <si>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</si>
  <si>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</si>
  <si>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</si>
  <si>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</si>
  <si>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</si>
  <si>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</si>
  <si>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</si>
  <si>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</si>
  <si>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</si>
  <si>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</si>
  <si>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</si>
  <si>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</si>
  <si>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</si>
  <si>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</si>
  <si>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</si>
  <si>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</si>
  <si>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</si>
  <si>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</si>
  <si>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</si>
  <si>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</si>
  <si>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</si>
  <si>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</si>
  <si>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</si>
  <si>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</si>
  <si>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</si>
  <si>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</si>
  <si>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</si>
  <si>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</si>
  <si>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</si>
  <si>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</si>
  <si>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</si>
  <si>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</si>
  <si>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</si>
  <si>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</si>
  <si>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</si>
  <si>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</si>
  <si>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</si>
  <si>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</si>
  <si>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</si>
  <si>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</si>
  <si>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</si>
  <si>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</si>
  <si>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</si>
  <si>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</si>
  <si>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</si>
  <si>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</si>
  <si>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</si>
  <si>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</si>
  <si>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</si>
  <si>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</si>
  <si>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</si>
  <si>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</si>
  <si>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</si>
  <si>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</si>
  <si>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</si>
  <si>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</si>
  <si>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</si>
  <si>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</si>
  <si>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</si>
  <si>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</si>
  <si>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</si>
  <si>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</si>
  <si>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</si>
  <si>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</si>
  <si>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</si>
  <si>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</si>
  <si>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</si>
  <si>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</si>
  <si>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</si>
  <si>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</si>
  <si>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</si>
  <si>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</si>
  <si>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</si>
  <si>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</si>
  <si>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</si>
  <si>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</si>
  <si>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</si>
  <si>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</si>
  <si>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</si>
  <si>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</si>
  <si>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</si>
  <si>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</si>
  <si>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</si>
  <si>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</si>
  <si>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</si>
  <si>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</si>
  <si>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</si>
  <si>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</si>
  <si>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</si>
  <si>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</si>
  <si>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</si>
  <si>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</si>
  <si>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</si>
  <si>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</si>
  <si>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</si>
  <si>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</si>
  <si>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</si>
  <si>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</si>
  <si>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</si>
  <si>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</si>
  <si>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</si>
  <si>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</si>
  <si>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</si>
  <si>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</si>
  <si>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</si>
  <si>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</si>
  <si>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</si>
  <si>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</si>
  <si>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</si>
  <si>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</si>
  <si>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</si>
  <si>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</si>
  <si>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</si>
  <si>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</si>
  <si>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</si>
  <si>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</si>
  <si>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</si>
  <si>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</si>
  <si>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</si>
  <si>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</si>
  <si>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</si>
  <si>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</si>
  <si>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</si>
  <si>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</si>
  <si>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</si>
  <si>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</si>
  <si>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</si>
  <si>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</si>
  <si>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</si>
  <si>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</si>
  <si>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</si>
  <si>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</si>
  <si>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</si>
  <si>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</si>
  <si>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</si>
  <si>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</si>
  <si>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</si>
  <si>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</si>
  <si>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</si>
  <si>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</si>
  <si>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</si>
  <si>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</si>
  <si>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</si>
  <si>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</si>
  <si>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</si>
  <si>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</si>
  <si>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</si>
  <si>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</si>
  <si>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</si>
  <si>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</si>
  <si>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</si>
  <si>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</si>
  <si>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</si>
  <si>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</si>
  <si>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</si>
  <si>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</si>
  <si>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</si>
  <si>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</si>
  <si>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</si>
  <si>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</si>
  <si>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</si>
  <si>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</si>
  <si>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</si>
  <si>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</si>
  <si>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</si>
  <si>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</si>
  <si>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</si>
  <si>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</si>
  <si>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</si>
  <si>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</si>
  <si>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</si>
  <si>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</si>
  <si>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</si>
  <si>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</si>
  <si>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</si>
  <si>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</si>
  <si>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</si>
  <si>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</si>
  <si>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</si>
  <si>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</si>
  <si>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</si>
  <si>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</si>
  <si>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</si>
  <si>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</si>
  <si>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</si>
  <si>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</si>
  <si>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</si>
  <si>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</si>
  <si>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</si>
  <si>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</si>
  <si>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</si>
  <si>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</si>
  <si>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</si>
  <si>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</si>
  <si>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</si>
  <si>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</si>
  <si>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</si>
  <si>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</si>
  <si>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</si>
  <si>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</si>
  <si>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</si>
  <si>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</si>
  <si>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</si>
  <si>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</si>
  <si>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</si>
  <si>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</si>
  <si>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</si>
  <si>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</si>
  <si>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</si>
  <si>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</si>
  <si>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</si>
  <si>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</si>
  <si>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</si>
  <si>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</si>
  <si>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</si>
  <si>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</si>
  <si>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</si>
  <si>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</si>
  <si>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</si>
  <si>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</si>
  <si>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</si>
  <si>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</si>
  <si>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</si>
  <si>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</si>
  <si>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</si>
  <si>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</si>
  <si>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</si>
  <si>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</si>
  <si>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</si>
  <si>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</si>
  <si>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</si>
  <si>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</si>
  <si>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</si>
  <si>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</si>
  <si>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</si>
  <si>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</si>
  <si>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</si>
  <si>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</si>
  <si>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</si>
  <si>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</si>
  <si>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</si>
  <si>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</si>
  <si>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</si>
  <si>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</si>
  <si>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</si>
  <si>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</si>
  <si>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</si>
  <si>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</si>
  <si>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</si>
  <si>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</si>
  <si>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</si>
  <si>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</si>
  <si>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</si>
  <si>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</si>
  <si>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</si>
  <si>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</si>
  <si>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</si>
  <si>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</si>
  <si>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</si>
  <si>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</si>
  <si>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</si>
  <si>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</si>
  <si>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</si>
  <si>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</si>
  <si>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</si>
  <si>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</si>
  <si>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</si>
  <si>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</si>
  <si>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</si>
  <si>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</si>
  <si>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</si>
  <si>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</si>
  <si>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</si>
  <si>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</si>
  <si>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</si>
  <si>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</si>
  <si>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</si>
  <si>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</si>
  <si>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</si>
  <si>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</si>
  <si>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</si>
  <si>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</si>
  <si>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</si>
  <si>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</si>
  <si>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</si>
  <si>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</si>
  <si>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</si>
  <si>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</si>
  <si>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</si>
  <si>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</si>
  <si>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</si>
  <si>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</si>
  <si>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</si>
  <si>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</si>
  <si>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</si>
  <si>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</si>
  <si>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</si>
  <si>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</si>
  <si>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</si>
  <si>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</si>
  <si>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</si>
  <si>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</si>
  <si>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</si>
  <si>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</si>
  <si>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</si>
  <si>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</si>
  <si>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</si>
  <si>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</si>
  <si>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</si>
  <si>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</si>
  <si>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</si>
  <si>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</si>
  <si>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</si>
  <si>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</si>
  <si>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</si>
  <si>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</si>
  <si>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</si>
  <si>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</si>
  <si>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</si>
  <si>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</si>
  <si>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</si>
  <si>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</si>
  <si>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</si>
  <si>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</si>
  <si>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</si>
  <si>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</si>
  <si>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</si>
  <si>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</si>
  <si>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</si>
  <si>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</si>
  <si>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</si>
  <si>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</si>
  <si>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</si>
  <si>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</si>
  <si>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</si>
  <si>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</si>
  <si>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</si>
  <si>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</si>
  <si>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</si>
  <si>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</si>
  <si>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</si>
  <si>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</si>
  <si>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</si>
  <si>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</si>
  <si>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</si>
  <si>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</si>
  <si>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</si>
  <si>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</si>
  <si>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</si>
  <si>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</si>
  <si>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</si>
  <si>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</si>
  <si>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</si>
  <si>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</si>
  <si>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</si>
  <si>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</si>
  <si>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</si>
  <si>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</si>
  <si>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</si>
  <si>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</si>
  <si>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</si>
  <si>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</si>
  <si>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</si>
  <si>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</si>
  <si>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</si>
  <si>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</si>
  <si>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</si>
  <si>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</si>
  <si>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</si>
  <si>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</si>
  <si>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</si>
  <si>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</si>
  <si>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</si>
  <si>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</si>
  <si>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</si>
  <si>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</si>
  <si>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</si>
  <si>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</si>
  <si>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</si>
  <si>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</si>
  <si>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</si>
  <si>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</si>
  <si>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</si>
  <si>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</si>
  <si>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</si>
  <si>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</si>
  <si>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</si>
  <si>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</si>
  <si>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</si>
  <si>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</si>
  <si>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</si>
  <si>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</si>
  <si>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</si>
  <si>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</si>
  <si>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</si>
  <si>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</si>
  <si>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</si>
  <si>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</si>
  <si>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</si>
  <si>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</si>
  <si>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</si>
  <si>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</si>
  <si>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</si>
  <si>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</si>
  <si>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</si>
  <si>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</si>
  <si>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</si>
  <si>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</si>
  <si>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</si>
  <si>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</si>
  <si>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</si>
  <si>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</si>
  <si>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</si>
  <si>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</si>
  <si>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</si>
  <si>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</si>
  <si>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</si>
  <si>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</si>
  <si>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</si>
  <si>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</si>
  <si>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</si>
  <si>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</si>
  <si>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</si>
  <si>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</si>
  <si>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</si>
  <si>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</si>
  <si>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</si>
  <si>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</si>
  <si>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</si>
  <si>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</si>
  <si>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</si>
  <si>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</si>
  <si>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</si>
  <si>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</si>
  <si>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</si>
  <si>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</si>
  <si>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</si>
  <si>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</si>
  <si>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</si>
  <si>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</si>
  <si>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</si>
  <si>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</si>
  <si>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</si>
  <si>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</si>
  <si>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</si>
  <si>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</si>
  <si>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</si>
  <si>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</si>
  <si>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</si>
  <si>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</si>
  <si>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</si>
  <si>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</si>
  <si>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</si>
  <si>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</si>
  <si>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</si>
  <si>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</si>
  <si>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</si>
  <si>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</si>
  <si>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</si>
  <si>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</si>
  <si>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</si>
  <si>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</si>
  <si>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</si>
  <si>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</si>
  <si>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</si>
  <si>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</si>
  <si>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</si>
  <si>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</si>
  <si>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</si>
  <si>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</si>
  <si>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</si>
  <si>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</si>
  <si>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</si>
  <si>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</si>
  <si>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</si>
  <si>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</si>
  <si>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</si>
  <si>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</si>
  <si>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</si>
  <si>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</si>
  <si>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</si>
  <si>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</si>
  <si>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</si>
  <si>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</si>
  <si>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</si>
  <si>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</si>
  <si>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</si>
  <si>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</si>
  <si>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</si>
  <si>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</si>
  <si>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</si>
  <si>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</si>
  <si>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</si>
  <si>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</si>
  <si>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</si>
  <si>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</si>
  <si>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</si>
  <si>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</si>
  <si>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</si>
  <si>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</si>
  <si>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</si>
  <si>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</si>
  <si>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</si>
  <si>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</si>
  <si>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</si>
  <si>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</si>
  <si>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</si>
  <si>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</si>
  <si>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</si>
  <si>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</si>
  <si>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</si>
  <si>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</si>
  <si>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</si>
  <si>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</si>
  <si>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</si>
  <si>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</si>
  <si>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</si>
  <si>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</si>
  <si>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</si>
  <si>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</si>
  <si>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</si>
  <si>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</si>
  <si>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</si>
  <si>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</si>
  <si>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</si>
  <si>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</si>
  <si>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</si>
  <si>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</si>
  <si>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</si>
  <si>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</si>
  <si>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</si>
  <si>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</si>
  <si>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</si>
  <si>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</si>
  <si>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</si>
  <si>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</si>
  <si>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</si>
  <si>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</si>
  <si>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</si>
  <si>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</si>
  <si>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</si>
  <si>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</si>
  <si>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</si>
  <si>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</si>
  <si>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</si>
  <si>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</si>
  <si>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</si>
  <si>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</si>
  <si>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</si>
  <si>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</si>
  <si>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</si>
  <si>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</si>
  <si>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</si>
  <si>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</si>
  <si>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</si>
  <si>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</si>
  <si>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</si>
  <si>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</si>
  <si>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</si>
  <si>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</si>
  <si>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</si>
  <si>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</si>
  <si>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</si>
  <si>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</si>
  <si>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</si>
  <si>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</si>
  <si>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</si>
  <si>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</si>
  <si>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</si>
  <si>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</si>
  <si>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</si>
  <si>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</si>
  <si>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</si>
  <si>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</si>
  <si>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</si>
  <si>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</si>
  <si>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</si>
  <si>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</si>
  <si>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</si>
  <si>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</si>
  <si>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</si>
  <si>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</si>
  <si>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</si>
  <si>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</si>
  <si>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</si>
  <si>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</si>
  <si>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</si>
  <si>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</si>
  <si>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</si>
  <si>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</si>
  <si>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</si>
  <si>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</si>
  <si>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</si>
  <si>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</si>
  <si>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</si>
  <si>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</si>
  <si>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</si>
  <si>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</si>
  <si>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</si>
  <si>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</si>
  <si>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</si>
  <si>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</si>
  <si>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</si>
  <si>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</si>
  <si>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</si>
  <si>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</si>
  <si>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</si>
  <si>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</si>
  <si>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</si>
  <si>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</si>
  <si>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</si>
  <si>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</si>
  <si>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</si>
  <si>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</si>
  <si>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</si>
  <si>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</si>
  <si>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</si>
  <si>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</si>
  <si>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</si>
  <si>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</si>
  <si>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</si>
  <si>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</si>
  <si>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</si>
  <si>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</si>
  <si>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</si>
  <si>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</si>
  <si>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</si>
  <si>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</si>
  <si>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</si>
  <si>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</si>
  <si>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</si>
  <si>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</si>
  <si>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</si>
  <si>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</si>
  <si>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</si>
  <si>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</si>
  <si>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</si>
  <si>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</si>
  <si>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</si>
  <si>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</si>
  <si>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</si>
  <si>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</si>
  <si>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</si>
  <si>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</si>
  <si>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</si>
  <si>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</si>
  <si>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</si>
  <si>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</si>
  <si>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</si>
  <si>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</si>
  <si>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</si>
  <si>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</si>
  <si>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</si>
  <si>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</si>
  <si>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</si>
  <si>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</si>
  <si>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</si>
  <si>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</si>
  <si>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</si>
  <si>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</si>
  <si>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</si>
  <si>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</si>
  <si>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</si>
  <si>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</si>
  <si>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</si>
  <si>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</si>
  <si>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</si>
  <si>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</si>
  <si>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</si>
  <si>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</si>
  <si>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</si>
  <si>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</si>
  <si>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</si>
  <si>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</si>
  <si>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</si>
  <si>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</si>
  <si>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</si>
  <si>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</si>
  <si>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</si>
  <si>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</si>
  <si>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</si>
  <si>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</si>
  <si>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</si>
  <si>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</si>
  <si>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</si>
  <si>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</si>
  <si>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</si>
  <si>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</si>
  <si>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</si>
  <si>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</si>
  <si>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</si>
  <si>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</si>
  <si>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</si>
  <si>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</si>
  <si>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</si>
  <si>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</si>
  <si>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</si>
  <si>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</si>
  <si>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</si>
  <si>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</si>
  <si>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</si>
  <si>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</si>
  <si>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</si>
  <si>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</si>
  <si>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</si>
  <si>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</si>
  <si>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</si>
  <si>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</si>
  <si>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</si>
  <si>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</si>
  <si>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</si>
  <si>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</si>
  <si>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</si>
  <si>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</si>
  <si>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</si>
  <si>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</si>
  <si>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</si>
  <si>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</si>
  <si>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</si>
  <si>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</si>
  <si>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</si>
  <si>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</si>
  <si>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</si>
  <si>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</si>
  <si>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</si>
  <si>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</si>
  <si>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</si>
  <si>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</si>
  <si>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</si>
  <si>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</si>
  <si>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</si>
  <si>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</si>
  <si>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</si>
  <si>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</si>
  <si>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</si>
  <si>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</si>
  <si>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</si>
  <si>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</si>
  <si>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</si>
  <si>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</si>
  <si>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</si>
  <si>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</si>
  <si>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</si>
  <si>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</si>
  <si>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</si>
  <si>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</si>
  <si>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</si>
  <si>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</si>
  <si>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</si>
  <si>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</si>
  <si>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</si>
  <si>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</si>
  <si>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</si>
  <si>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</si>
  <si>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</si>
  <si>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</si>
  <si>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</si>
  <si>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</si>
  <si>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</si>
  <si>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</si>
  <si>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</si>
  <si>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</si>
  <si>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</si>
  <si>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</si>
  <si>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</si>
  <si>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</si>
  <si>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</si>
  <si>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</si>
  <si>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</si>
  <si>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</si>
  <si>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</si>
  <si>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</si>
  <si>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</si>
  <si>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</si>
  <si>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</si>
  <si>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</si>
  <si>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</si>
  <si>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</si>
  <si>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</si>
  <si>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</si>
  <si>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</si>
  <si>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</si>
  <si>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</si>
  <si>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</si>
  <si>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</si>
  <si>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</si>
  <si>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</si>
  <si>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</si>
  <si>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</si>
  <si>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</si>
  <si>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</si>
  <si>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</si>
  <si>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</si>
  <si>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</si>
  <si>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</si>
  <si>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</si>
  <si>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</si>
  <si>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</si>
  <si>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</si>
  <si>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</si>
  <si>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</si>
  <si>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</si>
  <si>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</si>
  <si>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</si>
  <si>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</si>
  <si>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</si>
  <si>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</si>
  <si>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</si>
  <si>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</si>
  <si>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</si>
  <si>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</si>
  <si>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</si>
  <si>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</si>
  <si>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</si>
  <si>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</si>
  <si>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</si>
  <si>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</si>
  <si>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</si>
  <si>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</si>
  <si>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</si>
  <si>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</si>
  <si>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</si>
  <si>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</si>
  <si>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</si>
  <si>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</si>
  <si>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</si>
  <si>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</si>
  <si>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</si>
  <si>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</si>
  <si>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</si>
  <si>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</si>
  <si>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</si>
  <si>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</si>
  <si>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</si>
  <si>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</si>
  <si>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</si>
  <si>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</si>
  <si>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</si>
  <si>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</si>
  <si>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</si>
  <si>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</si>
  <si>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</si>
  <si>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</si>
  <si>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</si>
  <si>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</si>
  <si>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</si>
  <si>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</si>
  <si>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</si>
  <si>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</si>
  <si>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</si>
  <si>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</si>
  <si>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</si>
  <si>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</si>
  <si>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</si>
  <si>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</si>
  <si>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</si>
  <si>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</si>
  <si>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</si>
  <si>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</si>
  <si>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</si>
  <si>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</si>
  <si>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</si>
  <si>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</si>
  <si>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</si>
  <si>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</si>
  <si>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</si>
  <si>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</si>
  <si>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</si>
  <si>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</si>
  <si>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</si>
  <si>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</si>
  <si>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</si>
  <si>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</si>
  <si>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</si>
  <si>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</si>
  <si>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</si>
  <si>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</si>
  <si>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</si>
  <si>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</si>
  <si>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</si>
  <si>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</si>
  <si>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</si>
  <si>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</si>
  <si>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</si>
  <si>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</si>
  <si>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</si>
  <si>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</si>
  <si>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</si>
  <si>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</si>
  <si>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</si>
  <si>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</si>
  <si>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</si>
  <si>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</si>
  <si>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</si>
  <si>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</si>
  <si>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</si>
  <si>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</si>
  <si>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</si>
  <si>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</si>
  <si>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</si>
  <si>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</si>
  <si>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</si>
  <si>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</si>
  <si>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</si>
  <si>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</si>
  <si>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</si>
  <si>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</si>
  <si>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</si>
  <si>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</si>
  <si>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</si>
  <si>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</si>
  <si>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</si>
  <si>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</si>
  <si>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</si>
  <si>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</si>
  <si>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</si>
  <si>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</si>
  <si>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</si>
  <si>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</si>
  <si>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</si>
  <si>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</si>
  <si>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</si>
  <si>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</si>
  <si>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</si>
  <si>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</si>
  <si>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</si>
  <si>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</si>
  <si>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</si>
  <si>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</si>
  <si>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</si>
  <si>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</si>
  <si>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</si>
  <si>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</si>
  <si>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</si>
  <si>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</si>
  <si>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</si>
  <si>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</si>
  <si>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</si>
  <si>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</si>
  <si>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</si>
  <si>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</si>
  <si>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</si>
  <si>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</si>
  <si>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</si>
  <si>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</si>
  <si>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</si>
  <si>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</si>
  <si>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</si>
  <si>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</si>
  <si>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</si>
  <si>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</si>
  <si>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</si>
  <si>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</si>
  <si>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</si>
  <si>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</si>
  <si>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</si>
  <si>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</si>
  <si>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</si>
  <si>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</si>
  <si>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</si>
  <si>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</si>
  <si>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</si>
  <si>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</si>
  <si>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</si>
  <si>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</si>
  <si>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</si>
  <si>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</si>
  <si>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</si>
  <si>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</si>
  <si>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</si>
  <si>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</si>
  <si>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</si>
  <si>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</si>
  <si>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</si>
  <si>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</si>
  <si>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</si>
  <si>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</si>
  <si>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</si>
  <si>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</si>
  <si>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</si>
  <si>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</si>
  <si>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</si>
  <si>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</si>
  <si>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</si>
  <si>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</si>
  <si>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</si>
  <si>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</si>
  <si>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</si>
  <si>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</si>
  <si>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</si>
  <si>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</si>
  <si>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</si>
  <si>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</si>
  <si>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</si>
  <si>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</si>
  <si>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</si>
  <si>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</si>
  <si>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</si>
  <si>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</si>
  <si>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</si>
  <si>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</si>
  <si>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</si>
  <si>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</si>
  <si>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</si>
  <si>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</si>
  <si>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</si>
  <si>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</si>
  <si>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</si>
  <si>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</si>
  <si>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</si>
  <si>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</si>
  <si>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</si>
  <si>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</si>
  <si>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</si>
  <si>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</si>
  <si>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</si>
  <si>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</si>
  <si>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</si>
  <si>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</si>
  <si>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</si>
  <si>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</si>
  <si>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</si>
  <si>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</si>
  <si>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</si>
  <si>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</si>
  <si>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</si>
  <si>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</si>
  <si>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</si>
  <si>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</si>
  <si>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</si>
  <si>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</si>
  <si>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</si>
  <si>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</si>
  <si>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</si>
  <si>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</si>
  <si>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</si>
  <si>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</si>
  <si>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</si>
  <si>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</si>
  <si>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</si>
  <si>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</si>
  <si>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</si>
  <si>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</si>
  <si>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</si>
  <si>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</si>
  <si>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</si>
  <si>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</si>
  <si>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</si>
  <si>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</si>
  <si>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</si>
  <si>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</si>
  <si>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</si>
  <si>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</si>
  <si>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</si>
  <si>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</si>
  <si>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</si>
  <si>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</si>
  <si>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</si>
  <si>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</si>
  <si>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</si>
  <si>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</si>
  <si>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</si>
  <si>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</si>
  <si>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</si>
  <si>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</si>
  <si>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</si>
  <si>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</si>
  <si>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</si>
  <si>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</si>
  <si>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</si>
  <si>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</si>
  <si>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</si>
  <si>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</si>
  <si>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</si>
  <si>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</si>
  <si>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</si>
  <si>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</si>
  <si>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</si>
  <si>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</si>
  <si>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</si>
  <si>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</si>
  <si>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</si>
  <si>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</si>
  <si>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</si>
  <si>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</si>
  <si>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</si>
  <si>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</si>
  <si>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</si>
  <si>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</si>
  <si>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</si>
  <si>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</si>
  <si>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</si>
  <si>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</si>
  <si>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</si>
  <si>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</si>
  <si>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</si>
  <si>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</si>
  <si>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</si>
  <si>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</si>
  <si>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</si>
  <si>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</si>
  <si>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</si>
  <si>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</si>
  <si>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</si>
  <si>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</si>
  <si>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</si>
  <si>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</si>
  <si>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</si>
  <si>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</si>
  <si>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</si>
  <si>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</si>
  <si>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</si>
  <si>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</si>
  <si>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</si>
  <si>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</si>
  <si>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</si>
  <si>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</si>
  <si>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</si>
  <si>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</si>
  <si>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</si>
  <si>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</si>
  <si>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</si>
  <si>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</si>
  <si>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</si>
  <si>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</si>
  <si>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</si>
  <si>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</si>
  <si>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</si>
  <si>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</si>
  <si>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</si>
  <si>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</si>
  <si>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</si>
  <si>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</si>
  <si>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</si>
  <si>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</si>
  <si>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</si>
  <si>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</si>
  <si>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</si>
  <si>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</si>
  <si>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</si>
  <si>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</si>
  <si>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</si>
  <si>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</si>
  <si>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</si>
  <si>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</si>
  <si>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</si>
  <si>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</si>
  <si>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</si>
  <si>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</si>
  <si>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</si>
  <si>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</si>
  <si>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</si>
  <si>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</si>
  <si>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</si>
  <si>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</si>
  <si>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</si>
  <si>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</si>
  <si>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</si>
  <si>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</si>
  <si>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</si>
  <si>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</si>
  <si>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</si>
  <si>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</si>
  <si>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</si>
  <si>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</si>
  <si>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</si>
  <si>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</si>
  <si>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</si>
  <si>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</si>
  <si>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</si>
  <si>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</si>
  <si>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</si>
  <si>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</si>
  <si>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</si>
  <si>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</si>
  <si>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</si>
  <si>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</si>
  <si>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</si>
  <si>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</si>
  <si>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</si>
  <si>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</si>
  <si>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</si>
  <si>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</si>
  <si>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</si>
  <si>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</si>
  <si>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</si>
  <si>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</si>
  <si>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</si>
  <si>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</si>
  <si>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</si>
  <si>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</si>
  <si>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</si>
  <si>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</si>
  <si>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</si>
  <si>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</si>
  <si>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</si>
  <si>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</si>
  <si>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</si>
  <si>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</si>
  <si>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</si>
  <si>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</si>
  <si>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</si>
  <si>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</si>
  <si>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</si>
  <si>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</si>
  <si>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</si>
  <si>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</si>
  <si>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</si>
  <si>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</si>
  <si>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</si>
  <si>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</si>
  <si>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</si>
  <si>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</si>
  <si>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</si>
  <si>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</si>
  <si>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</si>
  <si>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</si>
  <si>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</si>
  <si>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</si>
  <si>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</si>
  <si>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</si>
  <si>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</si>
  <si>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</si>
  <si>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</si>
  <si>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</si>
  <si>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</si>
  <si>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</si>
  <si>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</si>
  <si>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</si>
  <si>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</si>
  <si>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</si>
  <si>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</si>
  <si>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</si>
  <si>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</si>
  <si>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</si>
  <si>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</si>
  <si>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</si>
  <si>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</si>
  <si>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</si>
  <si>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</si>
  <si>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</si>
  <si>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</si>
  <si>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</si>
  <si>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</si>
  <si>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</si>
  <si>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</si>
  <si>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</si>
  <si>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</si>
  <si>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</si>
  <si>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</si>
  <si>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</si>
  <si>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</si>
  <si>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</si>
  <si>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</si>
  <si>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</si>
  <si>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</si>
  <si>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</si>
  <si>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</si>
  <si>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</si>
  <si>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</si>
  <si>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</si>
  <si>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</si>
  <si>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</si>
  <si>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</si>
  <si>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</si>
  <si>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</si>
  <si>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</si>
  <si>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</si>
  <si>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</si>
  <si>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</si>
  <si>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</si>
  <si>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</si>
  <si>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</si>
  <si>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</si>
  <si>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</si>
  <si>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</si>
  <si>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</si>
  <si>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</si>
  <si>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</si>
  <si>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</si>
  <si>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</si>
  <si>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</si>
  <si>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</si>
  <si>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</si>
  <si>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</si>
  <si>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</si>
  <si>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</si>
  <si>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</si>
  <si>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</si>
  <si>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</si>
  <si>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</si>
  <si>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</si>
  <si>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</si>
  <si>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</si>
  <si>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</si>
  <si>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</si>
  <si>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</si>
  <si>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</si>
  <si>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</si>
  <si>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</si>
  <si>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</si>
  <si>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</si>
  <si>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</si>
  <si>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</si>
  <si>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</si>
  <si>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</si>
  <si>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</si>
  <si>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</si>
  <si>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</si>
  <si>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</si>
  <si>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</si>
  <si>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</si>
  <si>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</si>
  <si>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</si>
  <si>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</si>
  <si>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</si>
  <si>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</si>
  <si>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</si>
  <si>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</si>
  <si>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</si>
  <si>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</si>
  <si>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</si>
  <si>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</si>
  <si>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</si>
  <si>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</si>
  <si>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</si>
  <si>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</si>
  <si>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</si>
  <si>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</si>
  <si>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</si>
  <si>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</si>
  <si>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</si>
  <si>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</si>
  <si>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</si>
  <si>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</si>
  <si>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</si>
  <si>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</si>
  <si>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</si>
  <si>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</si>
  <si>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</si>
  <si>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</si>
  <si>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</si>
  <si>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</si>
  <si>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</si>
  <si>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</si>
  <si>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</si>
  <si>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</si>
  <si>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</si>
  <si>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</si>
  <si>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</si>
  <si>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</si>
  <si>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</si>
  <si>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</si>
  <si>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</si>
  <si>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</si>
  <si>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</si>
  <si>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</si>
  <si>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</si>
  <si>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</si>
  <si>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</si>
  <si>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</si>
  <si>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</si>
  <si>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</si>
  <si>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</si>
  <si>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</si>
  <si>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</si>
  <si>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</si>
  <si>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</si>
  <si>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</si>
  <si>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</si>
  <si>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</si>
  <si>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</si>
  <si>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</si>
  <si>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</si>
  <si>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</si>
  <si>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</si>
  <si>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</si>
  <si>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</si>
  <si>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</si>
  <si>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</si>
  <si>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</si>
  <si>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</si>
  <si>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</si>
  <si>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</si>
  <si>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</si>
  <si>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</si>
  <si>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</si>
  <si>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</si>
  <si>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</si>
  <si>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</si>
  <si>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</si>
  <si>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</si>
  <si>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</si>
  <si>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</si>
  <si>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</si>
  <si>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</si>
  <si>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</si>
  <si>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</si>
  <si>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</si>
  <si>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</si>
  <si>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</si>
  <si>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</si>
  <si>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</si>
  <si>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</si>
  <si>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</si>
  <si>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</si>
  <si>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</si>
  <si>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</si>
  <si>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</si>
  <si>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</si>
  <si>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</si>
  <si>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</si>
  <si>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</si>
  <si>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</si>
  <si>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</si>
  <si>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</si>
  <si>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</si>
  <si>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</si>
  <si>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</si>
  <si>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</si>
  <si>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</si>
  <si>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</si>
  <si>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</si>
  <si>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</si>
  <si>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</si>
  <si>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</si>
  <si>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</si>
  <si>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</si>
  <si>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</si>
  <si>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</si>
  <si>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</si>
  <si>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</si>
  <si>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</si>
  <si>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</si>
  <si>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</si>
  <si>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</si>
  <si>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</si>
  <si>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</si>
  <si>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</si>
  <si>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</si>
  <si>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</si>
  <si>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</si>
  <si>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</si>
  <si>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</si>
  <si>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</si>
  <si>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</si>
  <si>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</si>
  <si>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</si>
  <si>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</si>
  <si>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</si>
  <si>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</si>
  <si>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</si>
  <si>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</si>
  <si>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</si>
  <si>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</si>
  <si>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</si>
  <si>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</si>
  <si>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</si>
  <si>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</si>
  <si>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</si>
  <si>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</si>
  <si>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</si>
  <si>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</si>
  <si>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</si>
  <si>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</si>
  <si>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</si>
  <si>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</si>
  <si>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</si>
  <si>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</si>
  <si>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</si>
  <si>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</si>
  <si>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</si>
  <si>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</si>
  <si>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</si>
  <si>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</si>
  <si>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</si>
  <si>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</si>
  <si>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</si>
  <si>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</si>
  <si>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</si>
  <si>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</si>
  <si>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</si>
  <si>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</si>
  <si>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</si>
  <si>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</si>
  <si>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</si>
  <si>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</si>
  <si>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</si>
  <si>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</si>
  <si>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</si>
  <si>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</si>
  <si>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</si>
  <si>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</si>
  <si>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</si>
  <si>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</si>
  <si>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</si>
  <si>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</si>
  <si>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</si>
  <si>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</si>
  <si>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</si>
  <si>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</si>
  <si>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</si>
  <si>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</si>
  <si>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</si>
  <si>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</si>
  <si>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</si>
  <si>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</si>
  <si>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</si>
  <si>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</si>
  <si>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</si>
  <si>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</si>
  <si>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</si>
  <si>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</si>
  <si>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</si>
  <si>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</si>
  <si>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</si>
  <si>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</si>
  <si>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</si>
  <si>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</si>
  <si>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</si>
  <si>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</si>
  <si>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</si>
  <si>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</si>
  <si>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</si>
  <si>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</si>
  <si>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</si>
  <si>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</si>
  <si>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</si>
  <si>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</si>
  <si>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</si>
  <si>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</si>
  <si>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</si>
  <si>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</si>
  <si>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</si>
  <si>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</si>
  <si>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</si>
  <si>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</si>
  <si>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</si>
  <si>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</si>
  <si>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</si>
  <si>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</si>
  <si>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</si>
  <si>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</si>
  <si>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</si>
  <si>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</si>
  <si>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</si>
  <si>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</si>
  <si>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</si>
  <si>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</si>
  <si>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</si>
  <si>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</si>
  <si>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</si>
  <si>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</si>
  <si>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</si>
  <si>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</si>
  <si>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</si>
  <si>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</si>
  <si>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</si>
  <si>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</si>
  <si>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</si>
  <si>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</si>
  <si>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</si>
  <si>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</si>
  <si>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</si>
  <si>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</si>
  <si>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</si>
  <si>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</si>
  <si>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</si>
  <si>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</si>
  <si>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</si>
  <si>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</si>
  <si>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</si>
  <si>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</si>
  <si>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</si>
  <si>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</si>
  <si>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</si>
  <si>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</si>
  <si>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</si>
  <si>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</si>
  <si>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</si>
  <si>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</si>
  <si>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</si>
  <si>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</si>
  <si>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</si>
  <si>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</si>
  <si>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</si>
  <si>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</si>
  <si>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</si>
  <si>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</si>
  <si>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</si>
  <si>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</si>
  <si>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</si>
  <si>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</si>
  <si>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</si>
  <si>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</si>
  <si>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</si>
  <si>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</si>
  <si>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</si>
  <si>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</si>
  <si>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</si>
  <si>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</si>
  <si>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</si>
  <si>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</si>
  <si>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</si>
  <si>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</si>
  <si>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</si>
  <si>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</si>
  <si>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</si>
  <si>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</si>
  <si>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</si>
  <si>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</si>
  <si>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</si>
  <si>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</si>
  <si>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</si>
  <si>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</si>
  <si>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</si>
  <si>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</si>
  <si>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</si>
  <si>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</si>
  <si>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</si>
  <si>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</si>
  <si>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</si>
  <si>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</si>
  <si>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</si>
  <si>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</si>
  <si>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</si>
  <si>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</si>
  <si>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</si>
  <si>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</si>
  <si>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</si>
  <si>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</si>
  <si>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</si>
  <si>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</si>
  <si>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</si>
  <si>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</si>
  <si>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</si>
  <si>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</si>
  <si>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</si>
  <si>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</si>
  <si>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</si>
  <si>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</si>
  <si>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</si>
  <si>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</si>
  <si>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</si>
  <si>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</si>
  <si>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</si>
  <si>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</si>
  <si>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</si>
  <si>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</si>
  <si>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</si>
  <si>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</si>
  <si>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</si>
  <si>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</si>
  <si>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</si>
  <si>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</si>
  <si>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</si>
  <si>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</si>
  <si>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</si>
  <si>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</si>
  <si>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</si>
  <si>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</si>
  <si>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</si>
  <si>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</si>
  <si>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</si>
  <si>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</si>
  <si>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</si>
  <si>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</si>
  <si>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</si>
  <si>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</si>
  <si>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</si>
  <si>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</si>
  <si>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</si>
  <si>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</si>
  <si>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</si>
  <si>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</si>
  <si>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</si>
  <si>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</si>
  <si>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</si>
  <si>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</si>
  <si>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</si>
  <si>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</si>
  <si>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</si>
  <si>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</si>
  <si>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</si>
  <si>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</si>
  <si>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</si>
  <si>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</si>
  <si>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</si>
  <si>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</si>
  <si>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</si>
  <si>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</si>
  <si>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</si>
  <si>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</si>
  <si>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</si>
  <si>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</si>
  <si>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</si>
  <si>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</si>
  <si>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</si>
  <si>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</si>
  <si>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</si>
  <si>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</si>
  <si>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</si>
  <si>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</si>
  <si>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</si>
  <si>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</si>
  <si>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</si>
  <si>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</si>
  <si>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</si>
  <si>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</si>
  <si>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</si>
  <si>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</si>
  <si>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</si>
  <si>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</si>
  <si>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</si>
  <si>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</si>
  <si>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</si>
  <si>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</si>
  <si>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</si>
  <si>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</si>
  <si>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</si>
  <si>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</si>
  <si>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</si>
  <si>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</si>
  <si>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</si>
  <si>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</si>
  <si>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</si>
  <si>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</si>
  <si>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</si>
  <si>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</si>
  <si>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</si>
  <si>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</si>
  <si>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</si>
  <si>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</si>
  <si>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</si>
  <si>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</si>
  <si>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</si>
  <si>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</si>
  <si>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</si>
  <si>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</si>
  <si>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</si>
  <si>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</si>
  <si>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</si>
  <si>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</si>
  <si>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</si>
  <si>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</si>
  <si>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</si>
  <si>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</si>
  <si>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</si>
  <si>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</si>
  <si>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</si>
  <si>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</si>
  <si>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</si>
  <si>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</si>
  <si>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</si>
  <si>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</si>
  <si>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</si>
  <si>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</si>
  <si>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</si>
  <si>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</si>
  <si>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</si>
  <si>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</si>
  <si>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</si>
  <si>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</si>
  <si>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</si>
  <si>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</si>
  <si>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</si>
  <si>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</si>
  <si>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</si>
  <si>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</si>
  <si>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</si>
  <si>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</si>
  <si>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</si>
  <si>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</si>
  <si>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</si>
  <si>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</si>
  <si>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</si>
  <si>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</si>
  <si>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</si>
  <si>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</si>
  <si>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</si>
  <si>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</si>
  <si>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</si>
  <si>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</si>
  <si>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</si>
  <si>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</si>
  <si>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</si>
  <si>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</si>
  <si>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</si>
  <si>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</si>
  <si>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</si>
  <si>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</si>
  <si>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</si>
  <si>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</si>
  <si>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</si>
  <si>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</si>
  <si>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</si>
  <si>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</si>
  <si>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</si>
  <si>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</si>
  <si>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</si>
  <si>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</si>
  <si>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</si>
  <si>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</si>
  <si>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</si>
  <si>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</si>
  <si>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</si>
  <si>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</si>
  <si>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</si>
  <si>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</si>
  <si>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</si>
  <si>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</si>
  <si>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</si>
  <si>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</si>
  <si>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</si>
  <si>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</si>
  <si>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</si>
  <si>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</si>
  <si>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</si>
  <si>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</si>
  <si>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</si>
  <si>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</si>
  <si>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</si>
  <si>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</si>
  <si>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</si>
  <si>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</si>
  <si>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</si>
  <si>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</si>
  <si>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</si>
  <si>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</si>
  <si>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</si>
  <si>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</si>
  <si>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</si>
  <si>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</si>
  <si>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</si>
  <si>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</si>
  <si>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</si>
  <si>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</si>
  <si>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</si>
  <si>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</si>
  <si>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</si>
  <si>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</si>
  <si>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</si>
  <si>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</si>
  <si>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</si>
  <si>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</si>
  <si>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</si>
  <si>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</si>
  <si>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</si>
  <si>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</si>
  <si>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</si>
  <si>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</si>
  <si>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</si>
  <si>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</si>
  <si>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</si>
  <si>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</si>
  <si>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</si>
  <si>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</si>
  <si>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</si>
  <si>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</si>
  <si>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</si>
  <si>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</si>
  <si>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</si>
  <si>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</si>
  <si>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</si>
  <si>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</si>
  <si>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</si>
  <si>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</si>
  <si>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</si>
  <si>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</si>
  <si>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</si>
  <si>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</si>
  <si>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</si>
  <si>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</si>
  <si>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</si>
  <si>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</si>
  <si>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</si>
  <si>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</si>
  <si>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</si>
  <si>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</si>
  <si>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</si>
  <si>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</si>
  <si>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</si>
  <si>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</si>
  <si>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</si>
  <si>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</si>
  <si>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</si>
  <si>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</si>
  <si>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</si>
  <si>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</si>
  <si>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</si>
  <si>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</si>
  <si>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</si>
  <si>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</si>
  <si>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</si>
  <si>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</si>
  <si>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</si>
  <si>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</si>
  <si>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</si>
  <si>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</si>
  <si>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</si>
  <si>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</si>
  <si>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</si>
  <si>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</si>
  <si>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</si>
  <si>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</si>
  <si>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</si>
  <si>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</si>
  <si>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</si>
  <si>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</si>
  <si>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</si>
  <si>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</si>
  <si>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</si>
  <si>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</si>
  <si>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</si>
  <si>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</si>
  <si>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</si>
  <si>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</si>
  <si>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</si>
  <si>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</si>
  <si>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</si>
  <si>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</si>
  <si>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</si>
  <si>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</si>
  <si>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</si>
  <si>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</si>
  <si>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</si>
  <si>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</si>
  <si>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</si>
  <si>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</si>
  <si>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</si>
  <si>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</si>
  <si>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</si>
  <si>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</si>
  <si>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</si>
  <si>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</si>
  <si>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</si>
  <si>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</si>
  <si>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</si>
  <si>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</si>
  <si>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</si>
  <si>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</si>
  <si>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</si>
  <si>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</si>
  <si>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</si>
  <si>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</si>
  <si>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</si>
  <si>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</si>
  <si>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</si>
  <si>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</si>
  <si>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</si>
  <si>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</si>
  <si>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</si>
  <si>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</si>
  <si>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</si>
  <si>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</si>
  <si>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</si>
  <si>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</si>
  <si>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</si>
  <si>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</si>
  <si>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</si>
  <si>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</si>
  <si>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</si>
  <si>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</si>
  <si>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</si>
  <si>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</si>
  <si>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</si>
  <si>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</si>
  <si>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</si>
  <si>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</si>
  <si>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</si>
  <si>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</si>
  <si>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</si>
  <si>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</si>
  <si>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</si>
  <si>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</si>
  <si>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</si>
  <si>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</si>
  <si>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</si>
  <si>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</si>
  <si>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</si>
  <si>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</si>
  <si>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</si>
  <si>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</si>
  <si>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</si>
  <si>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</si>
  <si>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</si>
  <si>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</si>
  <si>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</si>
  <si>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</si>
  <si>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</si>
  <si>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</si>
  <si>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</si>
  <si>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</si>
  <si>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</si>
  <si>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</si>
  <si>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</si>
  <si>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</si>
  <si>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</si>
  <si>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</si>
  <si>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</si>
  <si>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</si>
  <si>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</si>
  <si>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</si>
  <si>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</si>
  <si>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</si>
  <si>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</si>
  <si>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</si>
  <si>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</si>
  <si>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</si>
  <si>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</si>
  <si>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</si>
  <si>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</si>
  <si>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</si>
  <si>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</si>
  <si>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</si>
  <si>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</si>
  <si>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</si>
  <si>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</si>
  <si>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</si>
  <si>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</si>
  <si>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</si>
  <si>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</si>
  <si>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</si>
  <si>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</si>
  <si>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</si>
  <si>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</si>
  <si>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</si>
  <si>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</si>
  <si>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</si>
  <si>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</si>
  <si>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</si>
  <si>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</si>
  <si>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</si>
  <si>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</si>
  <si>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</si>
  <si>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</si>
  <si>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</si>
  <si>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</si>
  <si>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</si>
  <si>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</si>
  <si>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</si>
  <si>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</si>
  <si>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</si>
  <si>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</si>
  <si>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</si>
  <si>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</si>
  <si>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</si>
  <si>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</si>
  <si>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</si>
  <si>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</si>
  <si>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</si>
  <si>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</si>
  <si>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</si>
  <si>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</si>
  <si>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</si>
  <si>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</si>
  <si>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</si>
  <si>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</si>
  <si>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</si>
  <si>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</si>
  <si>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</si>
  <si>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</si>
  <si>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</si>
  <si>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</si>
  <si>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</si>
  <si>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</si>
  <si>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</si>
  <si>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</si>
  <si>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</si>
  <si>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</si>
  <si>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</si>
  <si>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</si>
  <si>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</si>
  <si>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</si>
  <si>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</si>
  <si>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</si>
  <si>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</si>
  <si>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</si>
  <si>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</si>
  <si>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</si>
  <si>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</si>
  <si>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</si>
  <si>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</si>
  <si>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</si>
  <si>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</si>
  <si>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</si>
  <si>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</si>
  <si>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</si>
  <si>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</si>
  <si>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</si>
  <si>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</si>
  <si>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</si>
  <si>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</si>
  <si>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</si>
  <si>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</si>
  <si>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</si>
  <si>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</si>
  <si>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</si>
  <si>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</si>
  <si>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</si>
  <si>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</si>
  <si>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</si>
  <si>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</si>
  <si>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</si>
  <si>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</si>
  <si>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</si>
  <si>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</si>
  <si>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</si>
  <si>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</si>
  <si>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</si>
  <si>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</si>
  <si>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</si>
  <si>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</si>
  <si>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</si>
  <si>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</si>
  <si>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</si>
  <si>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</si>
  <si>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</si>
  <si>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</si>
  <si>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</si>
  <si>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</si>
  <si>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</si>
  <si>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</si>
  <si>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</si>
  <si>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</si>
  <si>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</si>
  <si>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</si>
  <si>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</si>
  <si>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</si>
  <si>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</si>
  <si>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</si>
  <si>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</si>
  <si>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</si>
  <si>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</si>
  <si>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</si>
  <si>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</si>
  <si>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</si>
  <si>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</si>
  <si>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</si>
  <si>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</si>
  <si>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</si>
  <si>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</si>
  <si>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</si>
  <si>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</si>
  <si>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</si>
  <si>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</si>
  <si>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</si>
  <si>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</si>
  <si>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</si>
  <si>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</si>
  <si>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</si>
  <si>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</si>
  <si>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</si>
  <si>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</si>
  <si>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</si>
  <si>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</si>
  <si>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</si>
  <si>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</si>
  <si>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</si>
  <si>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</si>
  <si>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</si>
  <si>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</si>
  <si>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</si>
  <si>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</si>
  <si>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</si>
  <si>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</si>
  <si>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</si>
  <si>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</si>
  <si>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</si>
  <si>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</si>
  <si>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</si>
  <si>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</si>
  <si>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</si>
  <si>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</si>
  <si>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</si>
  <si>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</si>
  <si>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</si>
  <si>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</si>
  <si>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</si>
  <si>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</si>
  <si>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</si>
  <si>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</si>
  <si>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</si>
  <si>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</si>
  <si>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</si>
  <si>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</si>
  <si>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</si>
  <si>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</si>
  <si>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</si>
  <si>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</si>
  <si>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</si>
  <si>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</si>
  <si>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</si>
  <si>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</si>
  <si>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</si>
  <si>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</si>
  <si>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</si>
  <si>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</si>
  <si>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</si>
  <si>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</si>
  <si>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</si>
  <si>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</si>
  <si>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</si>
  <si>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</si>
  <si>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</si>
  <si>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</si>
  <si>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</si>
  <si>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</si>
  <si>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</si>
  <si>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</si>
  <si>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</si>
  <si>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</si>
  <si>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</si>
  <si>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</si>
  <si>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</si>
  <si>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</si>
  <si>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</si>
  <si>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</si>
  <si>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</si>
  <si>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</si>
  <si>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</si>
  <si>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</si>
  <si>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</si>
  <si>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</si>
  <si>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</si>
  <si>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</si>
  <si>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</si>
  <si>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</si>
  <si>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</si>
  <si>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</si>
  <si>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</si>
  <si>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</si>
  <si>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</si>
  <si>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</si>
  <si>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</si>
  <si>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</si>
  <si>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</si>
  <si>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</si>
  <si>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</si>
  <si>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</si>
  <si>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</si>
  <si>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</si>
  <si>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</si>
  <si>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</si>
  <si>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</si>
  <si>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</si>
  <si>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</si>
  <si>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</si>
  <si>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</si>
  <si>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</si>
  <si>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</si>
  <si>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</si>
  <si>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</si>
  <si>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</si>
  <si>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</si>
  <si>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</si>
  <si>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</si>
  <si>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</si>
  <si>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</si>
  <si>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</si>
  <si>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</si>
  <si>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</si>
  <si>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</si>
  <si>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</si>
  <si>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</si>
  <si>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</si>
  <si>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</si>
  <si>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</si>
  <si>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</si>
  <si>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</si>
  <si>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</si>
  <si>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</si>
  <si>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</si>
  <si>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</si>
  <si>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</si>
  <si>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</si>
  <si>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</si>
  <si>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</si>
  <si>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</si>
  <si>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</si>
  <si>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</si>
  <si>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</si>
  <si>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</si>
  <si>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</si>
  <si>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</si>
  <si>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</si>
  <si>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</si>
  <si>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</si>
  <si>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</si>
  <si>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</si>
  <si>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</si>
  <si>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</si>
  <si>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</si>
  <si>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</si>
  <si>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</si>
  <si>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</si>
  <si>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</si>
  <si>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</si>
  <si>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</si>
  <si>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</si>
  <si>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</si>
  <si>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</si>
  <si>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</si>
  <si>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</si>
  <si>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</si>
  <si>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</si>
  <si>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</si>
  <si>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</si>
  <si>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</si>
  <si>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</si>
  <si>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</si>
  <si>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</si>
  <si>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</si>
  <si>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</si>
  <si>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</si>
  <si>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</si>
  <si>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</si>
  <si>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</si>
  <si>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</si>
  <si>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</si>
  <si>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</si>
  <si>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</si>
  <si>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</si>
  <si>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</si>
  <si>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</si>
  <si>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</si>
  <si>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</si>
  <si>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</si>
  <si>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</si>
  <si>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</si>
  <si>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</si>
  <si>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</si>
  <si>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</si>
  <si>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</si>
  <si>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</si>
  <si>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</si>
  <si>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</si>
  <si>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</si>
  <si>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</si>
  <si>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</si>
  <si>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</si>
  <si>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</si>
  <si>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</si>
  <si>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</si>
  <si>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</si>
  <si>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</si>
  <si>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</si>
  <si>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</si>
  <si>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</si>
  <si>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</si>
  <si>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</si>
  <si>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</si>
  <si>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</si>
  <si>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</si>
  <si>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</si>
  <si>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</si>
  <si>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</si>
  <si>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</si>
  <si>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</si>
  <si>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</si>
  <si>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</si>
  <si>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</si>
  <si>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</si>
  <si>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</si>
  <si>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</si>
  <si>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</si>
  <si>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</si>
  <si>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</si>
  <si>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</si>
  <si>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</si>
  <si>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</si>
  <si>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</si>
  <si>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</si>
  <si>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</si>
  <si>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</si>
  <si>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</si>
  <si>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</si>
  <si>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</si>
  <si>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</si>
  <si>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</si>
  <si>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</si>
  <si>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</si>
  <si>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</si>
  <si>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</si>
  <si>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</si>
  <si>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</si>
  <si>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</si>
  <si>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</si>
  <si>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</si>
  <si>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</si>
  <si>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</si>
  <si>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</si>
  <si>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</si>
  <si>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</si>
  <si>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</si>
  <si>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</si>
  <si>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</si>
  <si>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</si>
  <si>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</si>
  <si>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</si>
  <si>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</si>
  <si>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</si>
  <si>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</si>
  <si>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</si>
  <si>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</si>
  <si>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</si>
  <si>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</si>
  <si>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</si>
  <si>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</si>
  <si>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</si>
  <si>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</si>
  <si>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</si>
  <si>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</si>
  <si>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</si>
  <si>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</si>
  <si>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</si>
  <si>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</si>
  <si>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</si>
  <si>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</si>
  <si>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</si>
  <si>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</si>
  <si>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</si>
  <si>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</si>
  <si>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</si>
  <si>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</si>
  <si>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</si>
  <si>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</si>
  <si>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</si>
  <si>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</si>
  <si>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</si>
  <si>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</si>
  <si>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</si>
  <si>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</si>
  <si>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</si>
  <si>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</si>
  <si>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</si>
  <si>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</si>
  <si>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</si>
  <si>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</si>
  <si>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</si>
  <si>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</si>
  <si>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</si>
  <si>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</si>
  <si>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</si>
  <si>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</si>
  <si>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</si>
  <si>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</si>
  <si>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</si>
  <si>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</si>
  <si>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</si>
  <si>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</si>
  <si>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</si>
  <si>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</si>
  <si>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</si>
  <si>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</si>
  <si>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</si>
  <si>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</si>
  <si>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</si>
  <si>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</si>
  <si>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</si>
  <si>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</si>
  <si>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</si>
  <si>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</si>
  <si>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</si>
  <si>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</si>
  <si>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</si>
  <si>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</si>
  <si>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</si>
  <si>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</si>
  <si>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</si>
  <si>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</si>
  <si>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</si>
  <si>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</si>
  <si>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</si>
  <si>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</si>
  <si>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</si>
  <si>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</si>
  <si>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</si>
  <si>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</si>
  <si>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</si>
  <si>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</si>
  <si>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</si>
  <si>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</si>
  <si>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</si>
  <si>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</si>
  <si>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</si>
  <si>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</si>
  <si>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</si>
  <si>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</si>
  <si>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</si>
  <si>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</si>
  <si>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</si>
  <si>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</si>
  <si>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</si>
  <si>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</si>
  <si>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</si>
  <si>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</si>
  <si>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</si>
  <si>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</si>
  <si>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</si>
  <si>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</si>
  <si>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</si>
  <si>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</si>
  <si>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</si>
  <si>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</si>
  <si>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</si>
  <si>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</si>
  <si>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</si>
  <si>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</si>
  <si>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</si>
  <si>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</si>
  <si>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</si>
  <si>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</si>
  <si>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</si>
  <si>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</si>
  <si>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</si>
  <si>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</si>
  <si>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</si>
  <si>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</si>
  <si>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</si>
  <si>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</si>
  <si>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</si>
  <si>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</si>
  <si>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</si>
  <si>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</si>
  <si>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</si>
  <si>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</si>
  <si>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</si>
  <si>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</si>
  <si>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</si>
  <si>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</si>
  <si>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</si>
  <si>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</si>
  <si>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</si>
  <si>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</si>
  <si>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</si>
  <si>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</si>
  <si>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</si>
  <si>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</si>
  <si>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</si>
  <si>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</si>
  <si>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</si>
  <si>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</si>
  <si>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</si>
  <si>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</si>
  <si>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</si>
  <si>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</si>
  <si>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</si>
  <si>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</si>
  <si>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</si>
  <si>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</si>
  <si>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</si>
  <si>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</si>
  <si>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</si>
  <si>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</si>
  <si>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</si>
  <si>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</si>
  <si>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</si>
  <si>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</si>
  <si>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</si>
  <si>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</si>
  <si>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</si>
  <si>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</si>
  <si>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</si>
  <si>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</si>
  <si>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</si>
  <si>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</si>
  <si>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</si>
  <si>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</si>
  <si>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</si>
  <si>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</si>
  <si>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</si>
  <si>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</si>
  <si>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</si>
  <si>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</si>
  <si>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</si>
  <si>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</si>
  <si>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</si>
  <si>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</si>
  <si>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</si>
  <si>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</si>
  <si>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</si>
  <si>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</si>
  <si>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</si>
  <si>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</si>
  <si>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</si>
  <si>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</si>
  <si>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</si>
  <si>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</si>
  <si>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</si>
  <si>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</si>
  <si>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</si>
  <si>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</si>
  <si>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</si>
  <si>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</si>
  <si>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</si>
  <si>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</si>
  <si>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</si>
  <si>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</si>
  <si>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</si>
  <si>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</si>
  <si>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</si>
  <si>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</si>
  <si>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</si>
  <si>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</si>
  <si>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</si>
  <si>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</si>
  <si>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</si>
  <si>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</si>
  <si>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</si>
  <si>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</si>
  <si>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</si>
  <si>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</si>
  <si>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</si>
  <si>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</si>
  <si>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</si>
  <si>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</si>
  <si>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</si>
  <si>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</si>
  <si>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</si>
  <si>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</si>
  <si>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</si>
  <si>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</si>
  <si>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</si>
  <si>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</si>
  <si>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</si>
  <si>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</si>
  <si>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</si>
  <si>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</si>
  <si>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</si>
  <si>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</si>
  <si>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</si>
  <si>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</si>
  <si>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</si>
  <si>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</si>
  <si>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</si>
  <si>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</si>
  <si>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</si>
  <si>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</si>
  <si>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</si>
  <si>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</si>
  <si>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</si>
  <si>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</si>
  <si>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</si>
  <si>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</si>
  <si>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</si>
  <si>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</si>
  <si>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</si>
  <si>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</si>
  <si>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</si>
  <si>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</si>
  <si>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</si>
  <si>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</si>
  <si>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</si>
  <si>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</si>
  <si>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</si>
  <si>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</si>
  <si>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</si>
  <si>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</si>
  <si>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</si>
  <si>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</si>
  <si>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</si>
  <si>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</si>
  <si>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</si>
  <si>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</si>
  <si>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</si>
  <si>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</si>
  <si>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</si>
  <si>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</si>
  <si>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</si>
  <si>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</si>
  <si>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</si>
  <si>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</si>
  <si>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</si>
  <si>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</si>
  <si>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</si>
  <si>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</si>
  <si>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</si>
  <si>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</si>
  <si>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</si>
  <si>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</si>
  <si>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</si>
  <si>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</si>
  <si>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</si>
  <si>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</si>
  <si>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</si>
  <si>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</si>
  <si>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</si>
  <si>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</si>
  <si>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</si>
  <si>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</si>
  <si>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</si>
  <si>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</si>
  <si>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</si>
  <si>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</si>
  <si>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</si>
  <si>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</si>
  <si>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</si>
  <si>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</si>
  <si>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</si>
  <si>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</si>
  <si>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</si>
  <si>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</si>
  <si>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</si>
  <si>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</si>
  <si>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</si>
  <si>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</si>
  <si>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</si>
  <si>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</si>
  <si>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</si>
  <si>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</si>
  <si>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</si>
  <si>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</si>
  <si>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</si>
  <si>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</si>
  <si>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</si>
  <si>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</si>
  <si>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</si>
  <si>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</si>
  <si>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</si>
  <si>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</si>
  <si>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</si>
  <si>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</si>
  <si>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</si>
  <si>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</si>
  <si>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</si>
  <si>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</si>
  <si>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</si>
  <si>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</si>
  <si>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</si>
  <si>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</si>
  <si>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</si>
  <si>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</si>
  <si>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</si>
  <si>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</si>
  <si>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</si>
  <si>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</si>
  <si>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</si>
  <si>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</si>
  <si>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</si>
  <si>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</si>
  <si>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</si>
  <si>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</si>
  <si>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</si>
  <si>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</si>
  <si>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</si>
  <si>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</si>
  <si>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</si>
  <si>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</si>
  <si>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</si>
  <si>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</si>
  <si>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</si>
  <si>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</si>
  <si>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</si>
  <si>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</si>
  <si>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</si>
  <si>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</si>
  <si>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</si>
  <si>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</si>
  <si>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</si>
  <si>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</si>
  <si>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</si>
  <si>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</si>
  <si>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</si>
  <si>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</si>
  <si>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</si>
  <si>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</si>
  <si>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</si>
  <si>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</si>
  <si>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</si>
  <si>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</si>
  <si>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</si>
  <si>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</si>
  <si>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</si>
  <si>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</si>
  <si>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</si>
  <si>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</si>
  <si>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</si>
  <si>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</si>
  <si>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</si>
  <si>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</si>
  <si>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</si>
  <si>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</si>
  <si>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</si>
  <si>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</si>
  <si>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</si>
  <si>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</si>
  <si>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</si>
  <si>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</si>
  <si>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</si>
  <si>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</si>
  <si>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</si>
  <si>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</si>
  <si>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</si>
  <si>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</si>
  <si>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</si>
  <si>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</si>
  <si>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</si>
  <si>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</si>
  <si>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</si>
  <si>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</si>
  <si>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</si>
  <si>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</si>
  <si>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</si>
  <si>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</si>
  <si>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</si>
  <si>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</si>
  <si>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</si>
  <si>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</si>
  <si>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</si>
  <si>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</si>
  <si>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</si>
  <si>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</si>
  <si>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</si>
  <si>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</si>
  <si>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</si>
  <si>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</si>
  <si>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</si>
  <si>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</si>
  <si>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</si>
  <si>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</si>
  <si>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</si>
  <si>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</si>
  <si>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</si>
  <si>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</si>
  <si>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</si>
  <si>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</si>
  <si>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</si>
  <si>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</si>
  <si>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</si>
  <si>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</si>
  <si>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</si>
  <si>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</si>
  <si>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</si>
  <si>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</si>
  <si>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</si>
  <si>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</si>
  <si>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</si>
  <si>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</si>
  <si>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</si>
  <si>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</si>
  <si>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</si>
  <si>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</si>
  <si>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</si>
  <si>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</si>
  <si>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</si>
  <si>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</si>
  <si>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</si>
  <si>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</si>
  <si>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</si>
  <si>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</si>
  <si>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</si>
  <si>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</si>
  <si>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</si>
  <si>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</si>
  <si>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</si>
  <si>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</si>
  <si>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</si>
  <si>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</si>
  <si>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</si>
  <si>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</si>
  <si>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</si>
  <si>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</si>
  <si>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</si>
  <si>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</si>
  <si>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</si>
  <si>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</si>
  <si>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</si>
  <si>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</si>
  <si>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</si>
  <si>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</si>
  <si>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</si>
  <si>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</si>
  <si>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</si>
  <si>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</si>
  <si>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</si>
  <si>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</si>
  <si>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</si>
  <si>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</si>
  <si>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</si>
  <si>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</si>
  <si>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</si>
  <si>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</si>
  <si>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</si>
  <si>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</si>
  <si>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</si>
  <si>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</si>
  <si>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</si>
  <si>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</si>
  <si>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</si>
  <si>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</si>
  <si>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</si>
  <si>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</si>
  <si>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</si>
  <si>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</si>
  <si>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</si>
  <si>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</si>
  <si>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</si>
  <si>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</si>
  <si>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</si>
  <si>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</si>
  <si>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</si>
  <si>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</si>
  <si>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</si>
  <si>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</si>
  <si>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</si>
  <si>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</si>
  <si>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</si>
  <si>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</si>
  <si>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</si>
  <si>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</si>
  <si>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</si>
  <si>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</si>
  <si>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</si>
  <si>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</si>
  <si>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</si>
  <si>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</si>
  <si>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</si>
  <si>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</si>
  <si>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</si>
  <si>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</si>
  <si>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</si>
  <si>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</si>
  <si>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</si>
  <si>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</si>
  <si>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</si>
  <si>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</si>
  <si>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</si>
  <si>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</si>
  <si>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</si>
  <si>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</si>
  <si>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</si>
  <si>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</si>
  <si>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</si>
  <si>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</si>
  <si>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</si>
  <si>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</si>
  <si>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</si>
  <si>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</si>
  <si>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</si>
  <si>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</si>
  <si>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</si>
  <si>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</si>
  <si>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</si>
  <si>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</si>
  <si>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</si>
  <si>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</si>
  <si>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</si>
  <si>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</si>
  <si>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</si>
  <si>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</si>
  <si>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</si>
  <si>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</si>
  <si>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</si>
  <si>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</si>
  <si>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</si>
  <si>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</si>
  <si>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</si>
  <si>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</si>
  <si>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</si>
  <si>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</si>
  <si>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</si>
  <si>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</si>
  <si>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</si>
  <si>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</si>
  <si>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</si>
  <si>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</si>
  <si>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</si>
  <si>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</si>
  <si>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</si>
  <si>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</si>
  <si>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</si>
  <si>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</si>
  <si>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</si>
  <si>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</si>
  <si>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</si>
  <si>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</si>
  <si>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</si>
  <si>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</si>
  <si>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</si>
  <si>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</si>
  <si>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</si>
  <si>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</si>
  <si>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</si>
  <si>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</si>
  <si>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</si>
  <si>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</si>
  <si>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</si>
  <si>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</si>
  <si>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</si>
  <si>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</si>
  <si>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</si>
  <si>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</si>
  <si>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</si>
  <si>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</si>
  <si>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</si>
  <si>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</si>
  <si>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</si>
  <si>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</si>
  <si>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</si>
  <si>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</si>
  <si>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</si>
  <si>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</si>
  <si>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</si>
  <si>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</si>
  <si>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</si>
  <si>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</si>
  <si>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</si>
  <si>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</si>
  <si>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</si>
  <si>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</si>
  <si>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</si>
  <si>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</si>
  <si>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</si>
  <si>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</si>
  <si>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</si>
  <si>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</si>
  <si>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</si>
  <si>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</si>
  <si>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</si>
  <si>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</si>
  <si>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</si>
  <si>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</si>
  <si>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</si>
  <si>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</si>
  <si>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</si>
  <si>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</si>
  <si>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</si>
  <si>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</si>
  <si>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</si>
  <si>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</si>
  <si>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</si>
  <si>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</si>
  <si>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</si>
  <si>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</si>
  <si>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</si>
  <si>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</si>
  <si>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</si>
  <si>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</si>
  <si>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</si>
  <si>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</si>
  <si>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</si>
  <si>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</si>
  <si>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</si>
  <si>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</si>
  <si>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</si>
  <si>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</si>
  <si>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</si>
  <si>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</si>
  <si>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</si>
  <si>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</si>
  <si>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</si>
  <si>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</si>
  <si>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</si>
  <si>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</si>
  <si>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</si>
  <si>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</si>
  <si>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</si>
  <si>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</si>
  <si>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</si>
  <si>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</si>
  <si>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</si>
  <si>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</si>
  <si>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</si>
  <si>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</si>
  <si>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</si>
  <si>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</si>
  <si>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</si>
  <si>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</si>
  <si>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</si>
  <si>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</si>
  <si>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</si>
  <si>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</si>
  <si>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</si>
  <si>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</si>
  <si>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</si>
  <si>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</si>
  <si>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</si>
  <si>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</si>
  <si>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</si>
  <si>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</si>
  <si>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</si>
  <si>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</si>
  <si>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</si>
  <si>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</si>
  <si>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</si>
  <si>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</si>
  <si>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</si>
  <si>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</si>
  <si>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</si>
  <si>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</si>
  <si>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</si>
  <si>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</si>
  <si>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</si>
  <si>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</si>
  <si>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</si>
  <si>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</si>
  <si>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</si>
  <si>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</si>
  <si>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</si>
  <si>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</si>
  <si>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</si>
  <si>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</si>
  <si>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</si>
  <si>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</si>
  <si>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</si>
  <si>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</si>
  <si>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</si>
  <si>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</si>
  <si>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</si>
  <si>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</si>
  <si>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</si>
  <si>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</si>
  <si>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</si>
  <si>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</si>
  <si>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</si>
  <si>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</si>
  <si>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</si>
  <si>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</si>
  <si>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</si>
  <si>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</si>
  <si>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</si>
  <si>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</si>
  <si>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</si>
  <si>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</si>
  <si>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</si>
  <si>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</si>
  <si>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</si>
  <si>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</si>
  <si>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</si>
  <si>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</si>
  <si>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</si>
  <si>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</si>
  <si>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</si>
  <si>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</si>
  <si>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</si>
  <si>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</si>
  <si>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</si>
  <si>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</si>
  <si>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</si>
  <si>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</si>
  <si>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</si>
  <si>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</si>
  <si>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</si>
  <si>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</si>
  <si>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</si>
  <si>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</si>
  <si>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</si>
  <si>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</si>
  <si>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</si>
  <si>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</si>
  <si>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</si>
  <si>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</si>
  <si>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</si>
  <si>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</si>
  <si>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</si>
  <si>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</si>
  <si>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</si>
  <si>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</si>
  <si>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</si>
  <si>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</si>
  <si>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</si>
  <si>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</si>
  <si>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</si>
  <si>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</si>
  <si>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</si>
  <si>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</si>
  <si>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</si>
  <si>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</si>
  <si>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</si>
  <si>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</si>
  <si>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</si>
  <si>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</si>
  <si>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</si>
  <si>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</si>
  <si>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</si>
  <si>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</si>
  <si>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</si>
  <si>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</si>
  <si>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</si>
  <si>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</si>
  <si>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</si>
  <si>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</si>
  <si>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</si>
  <si>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</si>
  <si>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</si>
  <si>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</si>
  <si>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</si>
  <si>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</si>
  <si>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</si>
  <si>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</si>
  <si>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</si>
  <si>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</si>
  <si>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</si>
  <si>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</si>
  <si>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</si>
  <si>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</si>
  <si>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</si>
  <si>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</si>
  <si>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</si>
  <si>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</si>
  <si>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</si>
  <si>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</si>
  <si>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</si>
  <si>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</si>
  <si>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</si>
  <si>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</si>
  <si>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</si>
  <si>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</si>
  <si>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</si>
  <si>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</si>
  <si>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</si>
  <si>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</si>
  <si>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</si>
  <si>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</si>
  <si>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</si>
  <si>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</si>
  <si>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</si>
  <si>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</si>
  <si>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</si>
  <si>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</si>
  <si>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</si>
  <si>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</si>
  <si>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</si>
  <si>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</si>
  <si>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</si>
  <si>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</si>
  <si>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</si>
  <si>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</si>
  <si>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</si>
  <si>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</si>
  <si>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</si>
  <si>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</si>
  <si>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</si>
  <si>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</si>
  <si>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</si>
  <si>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</si>
  <si>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</si>
  <si>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</si>
  <si>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</si>
  <si>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</si>
  <si>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</si>
  <si>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</si>
  <si>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</si>
  <si>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</si>
  <si>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</si>
  <si>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</si>
  <si>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</si>
  <si>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</si>
  <si>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</si>
  <si>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</si>
  <si>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</si>
  <si>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</si>
  <si>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</si>
  <si>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</si>
  <si>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</si>
  <si>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</si>
  <si>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</si>
  <si>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</si>
  <si>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</si>
  <si>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</si>
  <si>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</si>
  <si>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</si>
  <si>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</si>
  <si>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</si>
  <si>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</si>
  <si>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</si>
  <si>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</si>
  <si>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</si>
  <si>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</si>
  <si>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</si>
  <si>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</si>
  <si>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</si>
  <si>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</si>
  <si>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</si>
  <si>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</si>
  <si>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</si>
  <si>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</si>
  <si>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</si>
  <si>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</si>
  <si>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</si>
  <si>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</si>
  <si>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</si>
  <si>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</si>
  <si>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</si>
  <si>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</si>
  <si>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</si>
  <si>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</si>
  <si>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</si>
  <si>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</si>
  <si>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</si>
  <si>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</si>
  <si>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</si>
  <si>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</si>
  <si>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</si>
  <si>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</si>
  <si>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</si>
  <si>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</si>
  <si>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</si>
  <si>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</si>
  <si>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</si>
  <si>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</si>
  <si>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</si>
  <si>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</si>
  <si>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</si>
  <si>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</si>
  <si>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</si>
  <si>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</si>
  <si>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</si>
  <si>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</si>
  <si>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</si>
  <si>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</si>
  <si>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</si>
  <si>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</si>
  <si>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</si>
  <si>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</si>
  <si>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</si>
  <si>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</si>
  <si>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</si>
  <si>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</si>
  <si>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</si>
  <si>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</si>
  <si>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</si>
  <si>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</si>
  <si>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</si>
  <si>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</si>
  <si>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</si>
  <si>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</si>
  <si>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</si>
  <si>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</si>
  <si>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</si>
  <si>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</si>
  <si>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</si>
  <si>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</si>
  <si>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</si>
  <si>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</si>
  <si>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</si>
  <si>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</si>
  <si>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</si>
  <si>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</si>
  <si>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</si>
  <si>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</si>
  <si>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</si>
  <si>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</si>
  <si>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</si>
  <si>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</si>
  <si>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</si>
  <si>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</si>
  <si>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</si>
  <si>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</si>
  <si>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</si>
  <si>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</si>
  <si>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</si>
  <si>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</si>
  <si>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</si>
  <si>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</si>
  <si>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</si>
  <si>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</si>
  <si>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</si>
  <si>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</si>
  <si>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</si>
  <si>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</si>
  <si>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</si>
  <si>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</si>
  <si>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</si>
  <si>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</si>
  <si>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</si>
  <si>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</si>
  <si>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</si>
  <si>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</si>
  <si>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</si>
  <si>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</si>
  <si>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</si>
  <si>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</si>
  <si>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</si>
  <si>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</si>
  <si>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</si>
  <si>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</si>
  <si>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</si>
  <si>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</si>
  <si>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</si>
  <si>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</si>
  <si>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</si>
  <si>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</si>
  <si>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</si>
  <si>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</si>
  <si>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</si>
  <si>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</si>
  <si>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</si>
  <si>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</si>
  <si>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</si>
  <si>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</si>
  <si>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</si>
  <si>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</si>
  <si>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</si>
  <si>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</si>
  <si>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</si>
  <si>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</si>
  <si>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</si>
  <si>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</si>
  <si>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</si>
  <si>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</si>
  <si>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</si>
  <si>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</si>
  <si>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</si>
  <si>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</si>
  <si>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</si>
  <si>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</si>
  <si>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</si>
  <si>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</si>
  <si>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</si>
  <si>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</si>
  <si>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</si>
  <si>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</si>
  <si>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</si>
  <si>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</si>
  <si>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</si>
  <si>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</si>
  <si>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</si>
  <si>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</si>
  <si>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</si>
  <si>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</si>
  <si>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</si>
  <si>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</si>
  <si>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</si>
  <si>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</si>
  <si>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</si>
  <si>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</si>
  <si>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</si>
  <si>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</si>
  <si>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</si>
  <si>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</si>
  <si>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</si>
  <si>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</si>
  <si>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</si>
  <si>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</si>
  <si>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</si>
  <si>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</si>
  <si>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</si>
  <si>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</si>
  <si>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</si>
  <si>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</si>
  <si>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</si>
  <si>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</si>
  <si>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</si>
  <si>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</si>
  <si>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</si>
  <si>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</si>
  <si>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</si>
  <si>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</si>
  <si>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</si>
  <si>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</si>
  <si>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</si>
  <si>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</si>
  <si>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</si>
  <si>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</si>
  <si>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</si>
  <si>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</si>
  <si>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</si>
  <si>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</si>
  <si>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</si>
  <si>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</si>
  <si>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</si>
  <si>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</si>
  <si>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</si>
  <si>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</si>
  <si>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</si>
  <si>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</si>
  <si>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</si>
  <si>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</si>
  <si>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</si>
  <si>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</si>
  <si>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</si>
  <si>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</si>
  <si>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</si>
  <si>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</si>
  <si>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</si>
  <si>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</si>
  <si>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</si>
  <si>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</si>
  <si>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</si>
  <si>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</si>
  <si>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</si>
  <si>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</si>
  <si>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</si>
  <si>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</si>
  <si>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</si>
  <si>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</si>
  <si>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</si>
  <si>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</si>
  <si>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</si>
  <si>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</si>
  <si>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</si>
  <si>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</si>
  <si>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</si>
  <si>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</si>
  <si>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</si>
  <si>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</si>
  <si>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</si>
  <si>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</si>
  <si>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</si>
  <si>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</si>
  <si>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</si>
  <si>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</si>
  <si>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</si>
  <si>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</si>
  <si>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</si>
  <si>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</si>
  <si>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</si>
  <si>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</si>
  <si>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</si>
  <si>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</si>
  <si>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</si>
  <si>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</si>
  <si>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</si>
  <si>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</si>
  <si>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</si>
  <si>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</si>
  <si>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</si>
  <si>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</si>
  <si>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</si>
  <si>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</si>
  <si>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</si>
  <si>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</si>
  <si>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</si>
  <si>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</si>
  <si>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</si>
  <si>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</si>
  <si>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</si>
  <si>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</si>
  <si>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</si>
  <si>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</si>
  <si>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</si>
  <si>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</si>
  <si>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</si>
  <si>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</si>
  <si>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</si>
  <si>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</si>
  <si>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</si>
  <si>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</si>
  <si>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</si>
  <si>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</si>
  <si>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</si>
  <si>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</si>
  <si>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</si>
  <si>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</si>
  <si>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</si>
  <si>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</si>
  <si>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</si>
  <si>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</si>
  <si>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</si>
  <si>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</si>
  <si>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</si>
  <si>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</si>
  <si>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</si>
  <si>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</si>
  <si>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</si>
  <si>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</si>
  <si>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</si>
  <si>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</si>
  <si>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</si>
  <si>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</si>
  <si>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</si>
  <si>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</si>
  <si>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</si>
  <si>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</si>
  <si>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</si>
  <si>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</si>
  <si>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</si>
  <si>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</si>
  <si>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</si>
  <si>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</si>
  <si>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</si>
  <si>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</si>
  <si>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</si>
  <si>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</si>
  <si>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</si>
  <si>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</si>
  <si>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</si>
  <si>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</si>
  <si>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</si>
  <si>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</si>
  <si>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</si>
  <si>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</si>
  <si>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</si>
  <si>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</si>
  <si>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</si>
  <si>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</si>
  <si>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</si>
  <si>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</si>
  <si>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</si>
  <si>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</si>
  <si>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</si>
  <si>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</si>
  <si>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</si>
  <si>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</si>
  <si>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</si>
  <si>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</si>
  <si>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</si>
  <si>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</si>
  <si>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</si>
  <si>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</si>
  <si>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</si>
  <si>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</si>
  <si>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</si>
  <si>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</si>
  <si>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</si>
  <si>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</si>
  <si>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</si>
  <si>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</si>
  <si>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</si>
  <si>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</si>
  <si>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</si>
  <si>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</si>
  <si>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</si>
  <si>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</si>
  <si>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</si>
  <si>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</si>
  <si>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</si>
  <si>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</si>
  <si>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</si>
  <si>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</si>
  <si>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</si>
  <si>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</si>
  <si>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</si>
  <si>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</si>
  <si>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</si>
  <si>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</si>
  <si>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</si>
  <si>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</si>
  <si>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</si>
  <si>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</si>
  <si>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</si>
  <si>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</si>
  <si>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</si>
  <si>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</si>
  <si>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</si>
  <si>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</si>
  <si>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</si>
  <si>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</si>
  <si>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</si>
  <si>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</si>
  <si>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</si>
  <si>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</si>
  <si>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</si>
  <si>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</si>
  <si>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</si>
  <si>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</si>
  <si>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</si>
  <si>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</si>
  <si>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</si>
  <si>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</si>
  <si>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</si>
  <si>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</si>
  <si>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</si>
  <si>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</si>
  <si>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</si>
  <si>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</si>
  <si>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</si>
  <si>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</si>
  <si>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</si>
  <si>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</si>
  <si>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</si>
  <si>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</si>
  <si>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</si>
  <si>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</si>
  <si>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</si>
  <si>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</si>
  <si>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</si>
  <si>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</si>
  <si>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</si>
  <si>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</si>
  <si>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</si>
  <si>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</si>
  <si>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</si>
  <si>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</si>
  <si>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</si>
  <si>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</si>
  <si>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</si>
  <si>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</si>
  <si>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</si>
  <si>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</si>
  <si>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</si>
  <si>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</si>
  <si>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</si>
  <si>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</si>
  <si>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</si>
  <si>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</si>
  <si>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</si>
  <si>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</si>
  <si>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</si>
  <si>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</si>
  <si>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</si>
  <si>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</si>
  <si>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</si>
  <si>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</si>
  <si>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</si>
  <si>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</si>
  <si>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</si>
  <si>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</si>
  <si>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</si>
  <si>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</si>
  <si>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</si>
  <si>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</si>
  <si>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</si>
  <si>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</si>
  <si>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</si>
  <si>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</si>
  <si>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</si>
  <si>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</si>
  <si>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</si>
  <si>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</si>
  <si>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</si>
  <si>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</si>
  <si>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</si>
  <si>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</si>
  <si>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</si>
  <si>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</si>
  <si>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</si>
  <si>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</si>
  <si>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</si>
  <si>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</si>
  <si>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</si>
  <si>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</si>
  <si>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</si>
  <si>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</si>
  <si>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</si>
  <si>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</si>
  <si>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</si>
  <si>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</si>
  <si>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</si>
  <si>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</si>
  <si>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</si>
  <si>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</si>
  <si>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</si>
  <si>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</si>
  <si>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</si>
  <si>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</si>
  <si>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</si>
  <si>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</si>
  <si>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</si>
  <si>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</si>
  <si>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</si>
  <si>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</si>
  <si>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</si>
  <si>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</si>
  <si>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</si>
  <si>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</si>
  <si>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</si>
  <si>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</si>
  <si>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</si>
  <si>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</si>
  <si>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</si>
  <si>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</si>
  <si>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</si>
  <si>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</si>
  <si>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</si>
  <si>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</si>
  <si>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</si>
  <si>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</si>
  <si>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</si>
  <si>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</si>
  <si>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</si>
  <si>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</si>
  <si>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</si>
  <si>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</si>
  <si>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</si>
  <si>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</si>
  <si>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</si>
  <si>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</si>
  <si>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</si>
  <si>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</si>
  <si>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</si>
  <si>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</si>
  <si>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</si>
  <si>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</si>
  <si>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</si>
  <si>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</si>
  <si>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</si>
  <si>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</si>
  <si>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</si>
  <si>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</si>
  <si>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</si>
  <si>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</si>
  <si>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</si>
  <si>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</si>
  <si>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</si>
  <si>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</si>
  <si>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</si>
  <si>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</si>
  <si>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</si>
  <si>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</si>
  <si>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</si>
  <si>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</si>
  <si>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</si>
  <si>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</si>
  <si>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</si>
  <si>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</si>
  <si>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</si>
  <si>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</si>
  <si>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</si>
  <si>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</si>
  <si>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</si>
  <si>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</si>
  <si>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</si>
  <si>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</si>
  <si>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</si>
  <si>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</si>
  <si>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</si>
  <si>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</si>
  <si>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</si>
  <si>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</si>
  <si>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</si>
  <si>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</si>
  <si>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</si>
  <si>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</si>
  <si>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</si>
  <si>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</si>
  <si>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</si>
  <si>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</si>
  <si>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</si>
  <si>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</si>
  <si>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</si>
  <si>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</si>
  <si>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</si>
  <si>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</si>
  <si>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</si>
  <si>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</si>
  <si>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</si>
  <si>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</si>
  <si>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</si>
  <si>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</si>
  <si>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</si>
  <si>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</si>
  <si>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</si>
  <si>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</si>
  <si>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</si>
  <si>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</si>
  <si>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</si>
  <si>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</si>
  <si>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</si>
  <si>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</si>
  <si>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</si>
  <si>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</si>
  <si>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</si>
  <si>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</si>
  <si>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</si>
  <si>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</si>
  <si>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</si>
  <si>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</si>
  <si>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</si>
  <si>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</si>
  <si>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</si>
  <si>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</si>
  <si>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</si>
  <si>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</si>
  <si>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</si>
  <si>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</si>
  <si>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</si>
  <si>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</si>
  <si>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</si>
  <si>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</si>
  <si>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</si>
  <si>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</si>
  <si>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</si>
  <si>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</si>
  <si>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</si>
  <si>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</si>
  <si>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</si>
  <si>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</si>
  <si>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</si>
  <si>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</si>
  <si>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</si>
  <si>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</si>
  <si>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</si>
  <si>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</si>
  <si>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</si>
  <si>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</si>
  <si>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</si>
  <si>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</si>
  <si>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</si>
  <si>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</si>
  <si>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</si>
  <si>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</si>
  <si>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</si>
  <si>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</si>
  <si>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</si>
  <si>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</si>
  <si>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</si>
  <si>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</si>
  <si>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</si>
  <si>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</si>
  <si>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</si>
  <si>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</si>
  <si>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</si>
  <si>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</si>
  <si>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</si>
  <si>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</si>
  <si>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</si>
  <si>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</si>
  <si>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</si>
  <si>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</si>
  <si>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</si>
  <si>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</si>
  <si>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</si>
  <si>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</si>
  <si>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</si>
  <si>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</si>
  <si>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</si>
  <si>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</si>
  <si>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</si>
  <si>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</si>
  <si>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</si>
  <si>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</si>
  <si>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</si>
  <si>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</si>
  <si>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</si>
  <si>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</si>
  <si>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</si>
  <si>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</si>
  <si>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</si>
  <si>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</si>
  <si>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</si>
  <si>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</si>
  <si>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</si>
  <si>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</si>
  <si>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</si>
  <si>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</si>
  <si>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</si>
  <si>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</si>
  <si>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</si>
  <si>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</si>
  <si>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</si>
  <si>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</si>
  <si>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</si>
  <si>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</si>
  <si>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</si>
  <si>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</si>
  <si>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</si>
  <si>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</si>
  <si>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</si>
  <si>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</si>
  <si>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</si>
  <si>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</si>
  <si>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</si>
  <si>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</si>
  <si>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</si>
  <si>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</si>
  <si>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</si>
  <si>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</si>
  <si>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</si>
  <si>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</si>
  <si>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</si>
  <si>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</si>
  <si>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</si>
  <si>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</si>
  <si>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</si>
  <si>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</si>
  <si>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</si>
  <si>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</si>
  <si>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</si>
  <si>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</si>
  <si>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</si>
  <si>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</si>
  <si>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</si>
  <si>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</si>
  <si>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</si>
  <si>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</si>
  <si>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</si>
  <si>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</si>
  <si>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</si>
  <si>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</si>
  <si>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</si>
  <si>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</si>
  <si>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</si>
  <si>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</si>
  <si>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</si>
  <si>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</si>
  <si>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</si>
  <si>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</si>
  <si>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</si>
  <si>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</si>
  <si>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</si>
  <si>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</si>
  <si>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</si>
  <si>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</si>
  <si>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</si>
  <si>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</si>
  <si>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</si>
  <si>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</si>
  <si>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</si>
  <si>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</si>
  <si>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</si>
  <si>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</si>
  <si>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</si>
  <si>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</si>
  <si>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</si>
  <si>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</si>
  <si>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</si>
  <si>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</si>
  <si>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</si>
  <si>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</si>
  <si>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</si>
  <si>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</si>
  <si>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</si>
  <si>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</si>
  <si>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</si>
  <si>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</si>
  <si>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</si>
  <si>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</si>
  <si>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</si>
  <si>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</si>
  <si>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</si>
  <si>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</si>
  <si>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</si>
  <si>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</si>
  <si>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</si>
  <si>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</si>
  <si>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</si>
  <si>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</si>
  <si>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</si>
  <si>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</si>
  <si>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</si>
  <si>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</si>
  <si>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</si>
  <si>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</si>
  <si>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</si>
  <si>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</si>
  <si>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</si>
  <si>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</si>
  <si>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</si>
  <si>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</si>
  <si>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</si>
  <si>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</si>
  <si>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</si>
  <si>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</si>
  <si>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</si>
  <si>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</si>
  <si>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</si>
  <si>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</si>
  <si>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</si>
  <si>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</si>
  <si>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</si>
  <si>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</si>
  <si>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</si>
  <si>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</si>
  <si>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</si>
  <si>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</si>
  <si>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</si>
  <si>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</si>
  <si>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</si>
  <si>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</si>
  <si>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</si>
  <si>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</si>
  <si>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</si>
  <si>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</si>
  <si>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</si>
  <si>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</si>
  <si>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</si>
  <si>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</si>
  <si>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</si>
  <si>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</si>
  <si>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</si>
  <si>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</si>
  <si>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</si>
  <si>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</si>
  <si>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</si>
  <si>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</si>
  <si>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</si>
  <si>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</si>
  <si>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</si>
  <si>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</si>
  <si>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</si>
  <si>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</si>
  <si>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</si>
  <si>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</si>
  <si>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</si>
  <si>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</si>
  <si>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</si>
  <si>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</si>
  <si>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</si>
  <si>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</si>
  <si>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</si>
  <si>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</si>
  <si>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</si>
  <si>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</si>
  <si>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</si>
  <si>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</si>
  <si>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</si>
  <si>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</si>
  <si>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</si>
  <si>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</si>
  <si>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</si>
  <si>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</si>
  <si>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</si>
  <si>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</si>
  <si>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</si>
  <si>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</si>
  <si>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</si>
  <si>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</si>
  <si>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</si>
  <si>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</si>
  <si>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</si>
  <si>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</si>
  <si>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</si>
  <si>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</si>
  <si>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</si>
  <si>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</si>
  <si>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</si>
  <si>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</si>
  <si>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</si>
  <si>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</si>
  <si>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</si>
  <si>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</si>
  <si>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</si>
  <si>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</si>
  <si>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</si>
  <si>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</si>
  <si>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</si>
  <si>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</si>
  <si>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</si>
  <si>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</si>
  <si>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</si>
  <si>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</si>
  <si>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</si>
  <si>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</si>
  <si>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</si>
  <si>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</si>
  <si>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</si>
  <si>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</si>
  <si>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</si>
  <si>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</si>
  <si>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</si>
  <si>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</si>
  <si>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</si>
  <si>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</si>
  <si>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</si>
  <si>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</si>
  <si>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</si>
  <si>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</si>
  <si>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</si>
  <si>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</si>
  <si>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</si>
  <si>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</si>
  <si>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</si>
  <si>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</si>
  <si>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</si>
  <si>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</si>
  <si>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</si>
  <si>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</si>
  <si>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</si>
  <si>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</si>
  <si>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</si>
  <si>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</si>
  <si>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</si>
  <si>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</si>
  <si>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</si>
  <si>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</si>
  <si>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</si>
  <si>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</si>
  <si>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</si>
  <si>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</si>
  <si>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</si>
  <si>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</si>
  <si>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</si>
  <si>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</si>
  <si>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</si>
  <si>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</si>
  <si>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</si>
  <si>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</si>
  <si>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</si>
  <si>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</si>
  <si>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</si>
  <si>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</si>
  <si>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</si>
  <si>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</si>
  <si>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</si>
  <si>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</si>
  <si>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</si>
  <si>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</si>
  <si>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</si>
  <si>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</si>
  <si>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</si>
  <si>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</si>
  <si>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</si>
  <si>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</si>
  <si>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</si>
  <si>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</si>
  <si>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</si>
  <si>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</si>
  <si>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</si>
  <si>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</si>
  <si>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</si>
  <si>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</si>
  <si>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</si>
  <si>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</si>
  <si>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</si>
  <si>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</si>
  <si>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</si>
  <si>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</si>
  <si>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</si>
  <si>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</si>
  <si>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</si>
  <si>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</si>
  <si>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</si>
  <si>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</si>
  <si>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</si>
  <si>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</si>
  <si>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</si>
  <si>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</si>
  <si>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</si>
  <si>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</si>
  <si>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</si>
  <si>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</si>
  <si>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</si>
  <si>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</si>
  <si>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</si>
  <si>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</si>
  <si>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</si>
  <si>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</si>
  <si>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</si>
  <si>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</si>
  <si>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</si>
  <si>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</si>
  <si>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</si>
  <si>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</si>
  <si>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</si>
  <si>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</si>
  <si>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</si>
  <si>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</si>
  <si>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</si>
  <si>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</si>
  <si>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</si>
  <si>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</si>
  <si>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</si>
  <si>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</si>
  <si>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</si>
  <si>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</si>
  <si>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</si>
  <si>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</si>
  <si>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</si>
  <si>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</si>
  <si>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</si>
  <si>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</si>
  <si>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</si>
  <si>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</si>
  <si>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</si>
  <si>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</si>
  <si>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</si>
  <si>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</si>
  <si>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</si>
  <si>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</si>
  <si>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</si>
  <si>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</si>
  <si>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</si>
  <si>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</si>
  <si>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</si>
  <si>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</si>
  <si>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</si>
  <si>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</si>
  <si>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</si>
  <si>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</si>
  <si>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</si>
  <si>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</si>
  <si>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</si>
  <si>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</si>
  <si>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</si>
  <si>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</si>
  <si>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</si>
  <si>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</si>
  <si>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</si>
  <si>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</si>
  <si>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</si>
  <si>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</si>
  <si>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</si>
  <si>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</si>
  <si>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</si>
  <si>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</si>
  <si>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</si>
  <si>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</si>
  <si>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</si>
  <si>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</si>
  <si>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</si>
  <si>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</si>
  <si>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</si>
  <si>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</si>
  <si>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</si>
  <si>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</si>
  <si>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</si>
  <si>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</si>
  <si>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</si>
  <si>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</si>
  <si>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</si>
  <si>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</si>
  <si>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</si>
  <si>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</si>
  <si>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</si>
  <si>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</si>
  <si>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</si>
  <si>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</si>
  <si>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</si>
  <si>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</si>
  <si>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</si>
  <si>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</si>
  <si>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</si>
  <si>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</si>
  <si>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</si>
  <si>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</si>
  <si>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</si>
  <si>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</si>
  <si>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</si>
  <si>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</si>
  <si>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</si>
  <si>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</si>
  <si>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</si>
  <si>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</si>
  <si>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</si>
  <si>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</si>
  <si>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</si>
  <si>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</si>
  <si>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</si>
  <si>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</si>
  <si>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</si>
  <si>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</si>
  <si>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</si>
  <si>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</si>
  <si>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</si>
  <si>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</si>
  <si>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</si>
  <si>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</si>
  <si>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</si>
  <si>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</si>
  <si>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</si>
  <si>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</si>
  <si>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</si>
  <si>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</si>
  <si>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</si>
  <si>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</si>
  <si>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</si>
  <si>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</si>
  <si>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</si>
  <si>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</si>
  <si>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</si>
  <si>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</si>
  <si>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</si>
  <si>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</si>
  <si>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</si>
  <si>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</si>
  <si>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</si>
  <si>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</si>
  <si>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</si>
  <si>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</si>
  <si>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</si>
  <si>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</si>
  <si>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</si>
  <si>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</si>
  <si>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</si>
  <si>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</si>
  <si>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</si>
  <si>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</si>
  <si>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</si>
  <si>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</si>
  <si>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</si>
  <si>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</si>
  <si>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</si>
  <si>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</si>
  <si>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</si>
  <si>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</si>
  <si>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</si>
  <si>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</si>
  <si>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</si>
  <si>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</si>
  <si>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</si>
  <si>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</si>
  <si>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</si>
  <si>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</si>
  <si>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</si>
  <si>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</si>
  <si>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</si>
  <si>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</si>
  <si>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</si>
  <si>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</si>
  <si>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</si>
  <si>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</si>
  <si>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</si>
  <si>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</si>
  <si>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</si>
  <si>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</si>
  <si>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</si>
  <si>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</si>
  <si>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</si>
  <si>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</si>
  <si>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</si>
  <si>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</si>
  <si>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</si>
  <si>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</si>
  <si>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</si>
  <si>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</si>
  <si>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</si>
  <si>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</si>
  <si>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</si>
  <si>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</si>
  <si>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</si>
  <si>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</si>
  <si>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</si>
  <si>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</si>
  <si>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</si>
  <si>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</si>
  <si>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</si>
  <si>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</si>
  <si>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</si>
  <si>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</si>
  <si>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</si>
  <si>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</si>
  <si>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</si>
  <si>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</si>
  <si>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</si>
  <si>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</si>
  <si>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</si>
  <si>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</si>
  <si>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</si>
  <si>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</si>
  <si>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</si>
  <si>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</si>
  <si>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</si>
  <si>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</si>
  <si>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</si>
  <si>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</si>
  <si>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</si>
  <si>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</si>
  <si>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</si>
  <si>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</si>
  <si>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</si>
  <si>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</si>
  <si>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</si>
  <si>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</si>
  <si>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</si>
  <si>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</si>
  <si>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</si>
  <si>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</si>
  <si>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</si>
  <si>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</si>
  <si>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</si>
  <si>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</si>
  <si>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</si>
  <si>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</si>
  <si>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</si>
  <si>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</si>
  <si>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</si>
  <si>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</si>
  <si>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</si>
  <si>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</si>
  <si>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</si>
  <si>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</si>
  <si>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</si>
  <si>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</si>
  <si>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</si>
  <si>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</si>
  <si>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</si>
  <si>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</si>
  <si>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</si>
  <si>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</si>
  <si>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</si>
  <si>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</si>
  <si>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</si>
  <si>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</si>
  <si>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</si>
  <si>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</si>
  <si>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</si>
  <si>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</si>
  <si>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</si>
  <si>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</si>
  <si>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</si>
  <si>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</si>
  <si>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</si>
  <si>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</si>
  <si>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</si>
  <si>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</si>
  <si>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</si>
  <si>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</si>
  <si>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</si>
  <si>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</si>
  <si>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</si>
  <si>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</si>
  <si>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</si>
  <si>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</si>
  <si>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</si>
  <si>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</si>
  <si>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</si>
  <si>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</si>
  <si>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</si>
  <si>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</si>
  <si>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</si>
  <si>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</si>
  <si>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</si>
  <si>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</si>
  <si>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</si>
  <si>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</si>
  <si>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</si>
  <si>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</si>
  <si>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</si>
  <si>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</si>
  <si>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</si>
  <si>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</si>
  <si>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</si>
  <si>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</si>
  <si>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</si>
  <si>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</si>
  <si>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</si>
  <si>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</si>
  <si>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</si>
  <si>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</si>
  <si>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</si>
  <si>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</si>
  <si>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</si>
  <si>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</si>
  <si>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</si>
  <si>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</si>
  <si>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</si>
  <si>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</si>
  <si>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</si>
  <si>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</si>
  <si>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</si>
  <si>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</si>
  <si>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</si>
  <si>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</si>
  <si>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</si>
  <si>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</si>
  <si>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</si>
  <si>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</si>
  <si>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</si>
  <si>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</si>
  <si>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</si>
  <si>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</si>
  <si>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</si>
  <si>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</si>
  <si>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</si>
  <si>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</si>
  <si>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</si>
  <si>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</si>
  <si>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</si>
  <si>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</si>
  <si>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</si>
  <si>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</si>
  <si>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</si>
  <si>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</si>
  <si>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</si>
  <si>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</si>
  <si>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</si>
  <si>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</si>
  <si>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</si>
  <si>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</si>
  <si>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</si>
  <si>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</si>
  <si>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</si>
  <si>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</si>
  <si>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</si>
  <si>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</si>
  <si>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</si>
  <si>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</si>
  <si>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</si>
  <si>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</si>
  <si>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</si>
  <si>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</si>
  <si>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</si>
  <si>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</si>
  <si>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</si>
  <si>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</si>
  <si>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</si>
  <si>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</si>
  <si>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</si>
  <si>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</si>
  <si>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</si>
  <si>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</si>
  <si>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</si>
  <si>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</si>
  <si>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</si>
  <si>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</si>
  <si>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</si>
  <si>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</si>
  <si>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</si>
  <si>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</si>
  <si>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</si>
  <si>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</si>
  <si>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</si>
  <si>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</si>
  <si>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</si>
  <si>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</si>
  <si>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</si>
  <si>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</si>
  <si>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</si>
  <si>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</si>
  <si>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</si>
  <si>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</si>
  <si>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</si>
  <si>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</si>
  <si>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</si>
  <si>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</si>
  <si>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</si>
  <si>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</si>
  <si>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</si>
  <si>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</si>
  <si>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</si>
  <si>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</si>
  <si>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</si>
  <si>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</si>
  <si>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</si>
  <si>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</si>
  <si>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</si>
  <si>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</si>
  <si>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</si>
  <si>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</si>
  <si>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</si>
  <si>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</si>
  <si>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</si>
  <si>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</si>
  <si>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</si>
  <si>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</si>
  <si>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</si>
  <si>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</si>
  <si>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</si>
  <si>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</si>
  <si>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</si>
  <si>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</si>
  <si>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</si>
  <si>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</si>
  <si>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</si>
  <si>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</si>
  <si>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</si>
  <si>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</si>
  <si>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</si>
  <si>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</si>
  <si>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</si>
  <si>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</si>
  <si>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</si>
  <si>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</si>
  <si>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</si>
  <si>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</si>
  <si>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</si>
  <si>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</si>
  <si>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</si>
  <si>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</si>
  <si>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</si>
  <si>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</si>
  <si>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</si>
  <si>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</si>
  <si>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</si>
  <si>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</si>
  <si>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</si>
  <si>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</si>
  <si>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</si>
  <si>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</si>
  <si>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</si>
  <si>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</si>
  <si>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</si>
  <si>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</si>
  <si>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</si>
  <si>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</si>
  <si>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</si>
  <si>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</si>
  <si>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</si>
  <si>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</si>
  <si>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</si>
  <si>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</si>
  <si>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</si>
  <si>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</si>
  <si>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</si>
  <si>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</si>
  <si>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</si>
  <si>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</si>
  <si>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</si>
  <si>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</si>
  <si>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</si>
  <si>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</si>
  <si>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</si>
  <si>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</si>
  <si>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</si>
  <si>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</si>
  <si>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</si>
  <si>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</si>
  <si>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</si>
  <si>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</si>
  <si>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</si>
  <si>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</si>
  <si>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</si>
  <si>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</si>
  <si>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</si>
  <si>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</si>
  <si>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</si>
  <si>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</si>
  <si>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</si>
  <si>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</si>
  <si>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</si>
  <si>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</si>
  <si>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</si>
  <si>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</si>
  <si>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</si>
  <si>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</si>
  <si>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</si>
  <si>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</si>
  <si>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</si>
  <si>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</si>
  <si>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</si>
  <si>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</si>
  <si>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</si>
  <si>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</si>
  <si>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</si>
  <si>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</si>
  <si>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</si>
  <si>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</si>
  <si>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</si>
  <si>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</si>
  <si>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</si>
  <si>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</si>
  <si>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</si>
  <si>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</si>
  <si>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</si>
  <si>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</si>
  <si>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</si>
  <si>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</si>
  <si>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</si>
  <si>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</si>
  <si>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</si>
  <si>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</si>
  <si>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</si>
  <si>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</si>
  <si>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</si>
  <si>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</si>
  <si>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</si>
  <si>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</si>
  <si>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</si>
  <si>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</si>
  <si>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</si>
  <si>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</si>
  <si>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</si>
  <si>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</si>
  <si>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</si>
  <si>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</si>
  <si>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</si>
  <si>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</si>
  <si>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</si>
  <si>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</si>
  <si>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</si>
  <si>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</si>
  <si>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</si>
  <si>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</si>
  <si>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</si>
  <si>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</si>
  <si>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</si>
  <si>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</si>
  <si>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</si>
  <si>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</si>
  <si>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</si>
  <si>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</si>
  <si>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</si>
  <si>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</si>
  <si>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</si>
  <si>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</si>
  <si>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</si>
  <si>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</si>
  <si>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</si>
  <si>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</si>
  <si>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</si>
  <si>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</si>
  <si>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</si>
  <si>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</si>
  <si>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</si>
  <si>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</si>
  <si>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</si>
  <si>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</si>
  <si>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</si>
  <si>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</si>
  <si>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</si>
  <si>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</si>
  <si>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</si>
  <si>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</si>
  <si>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</si>
  <si>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</si>
  <si>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</si>
  <si>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</si>
  <si>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</si>
  <si>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</si>
  <si>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</si>
  <si>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</si>
  <si>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</si>
  <si>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</si>
  <si>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</si>
  <si>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</si>
  <si>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</si>
  <si>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</si>
  <si>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</si>
  <si>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</si>
  <si>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</si>
  <si>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</si>
  <si>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</si>
  <si>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</si>
  <si>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</si>
  <si>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</si>
  <si>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</si>
  <si>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</si>
  <si>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</si>
  <si>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</si>
  <si>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</si>
  <si>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</si>
  <si>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</si>
  <si>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</si>
  <si>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</si>
  <si>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</si>
  <si>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</si>
  <si>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</si>
  <si>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</si>
  <si>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</si>
  <si>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</si>
  <si>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</si>
  <si>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</si>
  <si>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</si>
  <si>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</si>
  <si>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</si>
  <si>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</si>
  <si>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</si>
  <si>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</si>
  <si>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</si>
  <si>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</si>
  <si>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</si>
  <si>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</si>
  <si>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</si>
  <si>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</si>
  <si>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</si>
  <si>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</si>
  <si>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</si>
  <si>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</si>
  <si>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</si>
  <si>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</si>
  <si>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</si>
  <si>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</si>
  <si>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</si>
  <si>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</si>
  <si>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</si>
  <si>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</si>
  <si>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</si>
  <si>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</si>
  <si>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</si>
  <si>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</si>
  <si>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</si>
  <si>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</si>
  <si>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</si>
  <si>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</si>
  <si>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</si>
  <si>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</si>
  <si>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</si>
  <si>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</si>
  <si>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</si>
  <si>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</si>
  <si>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</si>
  <si>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</si>
  <si>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</si>
  <si>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</si>
  <si>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</si>
  <si>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</si>
  <si>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</si>
  <si>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</si>
  <si>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</si>
  <si>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</si>
  <si>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</si>
  <si>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</si>
  <si>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</si>
  <si>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</si>
  <si>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</si>
  <si>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</si>
  <si>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</si>
  <si>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</si>
  <si>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</si>
  <si>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</si>
  <si>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</si>
  <si>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</si>
  <si>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</si>
  <si>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</si>
  <si>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</si>
  <si>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</si>
  <si>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</si>
  <si>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</si>
  <si>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</si>
  <si>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</si>
  <si>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</si>
  <si>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</si>
  <si>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</si>
  <si>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</si>
  <si>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</si>
  <si>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</si>
  <si>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</si>
  <si>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</si>
  <si>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</si>
  <si>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</si>
  <si>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</si>
  <si>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</si>
  <si>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</si>
  <si>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</si>
  <si>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</si>
  <si>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</si>
  <si>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</si>
  <si>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</si>
  <si>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</si>
  <si>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</si>
  <si>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</si>
  <si>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</si>
  <si>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</si>
  <si>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</si>
  <si>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</si>
  <si>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</si>
  <si>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</si>
  <si>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</si>
  <si>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</si>
  <si>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</si>
  <si>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</si>
  <si>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</si>
  <si>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</si>
  <si>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</si>
  <si>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</si>
  <si>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</si>
  <si>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</si>
  <si>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</si>
  <si>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</si>
  <si>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</si>
  <si>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</si>
  <si>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</si>
  <si>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</si>
  <si>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</si>
  <si>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</si>
  <si>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</si>
  <si>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</si>
  <si>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</si>
  <si>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</si>
  <si>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</si>
  <si>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</si>
  <si>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</si>
  <si>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</si>
  <si>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</si>
  <si>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</si>
  <si>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</si>
  <si>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</si>
  <si>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</si>
  <si>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</si>
  <si>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</si>
  <si>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</si>
  <si>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</si>
  <si>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</si>
  <si>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</si>
  <si>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</si>
  <si>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</si>
  <si>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</si>
  <si>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</si>
  <si>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</si>
  <si>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</si>
  <si>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</si>
  <si>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</si>
  <si>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</si>
  <si>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</si>
  <si>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</si>
  <si>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</si>
  <si>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</si>
  <si>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</si>
  <si>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</si>
  <si>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</si>
  <si>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</si>
  <si>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</si>
  <si>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</si>
  <si>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</si>
  <si>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</si>
  <si>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</si>
  <si>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</si>
  <si>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</si>
  <si>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</si>
  <si>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</si>
  <si>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</si>
  <si>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</si>
  <si>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</si>
  <si>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</si>
  <si>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</si>
  <si>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</si>
  <si>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</si>
  <si>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</si>
  <si>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</si>
  <si>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</si>
  <si>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</si>
  <si>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</si>
  <si>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</si>
  <si>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</si>
  <si>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</si>
  <si>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</si>
  <si>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</si>
  <si>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</si>
  <si>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</si>
  <si>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</si>
  <si>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</si>
  <si>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</si>
  <si>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</si>
  <si>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</si>
  <si>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</si>
  <si>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</si>
  <si>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</si>
  <si>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</si>
  <si>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</si>
  <si>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</si>
  <si>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</si>
  <si>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</si>
  <si>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</si>
  <si>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</si>
  <si>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</si>
  <si>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</si>
  <si>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</si>
  <si>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</si>
  <si>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</si>
  <si>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</si>
  <si>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</si>
  <si>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</si>
  <si>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</si>
  <si>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</si>
  <si>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</si>
  <si>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</si>
  <si>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</si>
  <si>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</si>
  <si>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</si>
  <si>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</si>
  <si>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</si>
  <si>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</si>
  <si>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</si>
  <si>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</si>
  <si>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</si>
  <si>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</si>
  <si>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</si>
  <si>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</si>
  <si>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</si>
  <si>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</si>
  <si>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</si>
  <si>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</si>
  <si>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</si>
  <si>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</si>
  <si>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</si>
  <si>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</si>
  <si>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</si>
  <si>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</si>
  <si>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</si>
  <si>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</si>
  <si>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</si>
  <si>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</si>
  <si>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</si>
  <si>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</si>
  <si>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</si>
  <si>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</si>
  <si>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</si>
  <si>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</si>
  <si>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</si>
  <si>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</si>
  <si>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</si>
  <si>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</si>
  <si>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</si>
  <si>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</si>
  <si>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</si>
  <si>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</si>
  <si>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</si>
  <si>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</si>
  <si>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</si>
  <si>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</si>
  <si>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</si>
  <si>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</si>
  <si>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</si>
  <si>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</si>
  <si>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</si>
  <si>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</si>
  <si>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</si>
  <si>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</si>
  <si>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</si>
  <si>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</si>
  <si>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</si>
  <si>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</si>
  <si>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</si>
  <si>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</si>
  <si>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</si>
  <si>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</si>
  <si>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</si>
  <si>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</si>
  <si>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</si>
  <si>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</si>
  <si>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</si>
  <si>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</si>
  <si>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</si>
  <si>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</si>
  <si>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</si>
  <si>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</si>
  <si>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</si>
  <si>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</si>
  <si>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</si>
  <si>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</si>
  <si>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</si>
  <si>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</si>
  <si>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</si>
  <si>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</si>
  <si>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</si>
  <si>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</si>
  <si>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</si>
  <si>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</si>
  <si>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</si>
  <si>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</si>
  <si>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</si>
  <si>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</si>
  <si>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</si>
  <si>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</si>
  <si>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</si>
  <si>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</si>
  <si>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</si>
  <si>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</si>
  <si>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</si>
  <si>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</si>
  <si>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</si>
  <si>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</si>
  <si>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</si>
  <si>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</si>
  <si>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</si>
  <si>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</si>
  <si>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</si>
  <si>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</si>
  <si>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</si>
  <si>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</si>
  <si>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</si>
  <si>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</si>
  <si>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</si>
  <si>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</si>
  <si>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</si>
  <si>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</si>
  <si>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</si>
  <si>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</si>
  <si>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</si>
  <si>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</si>
  <si>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</si>
  <si>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</si>
  <si>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</si>
  <si>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</si>
  <si>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</si>
  <si>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</si>
  <si>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</si>
  <si>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</si>
  <si>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</si>
  <si>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</si>
  <si>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</si>
  <si>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</si>
  <si>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</si>
  <si>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</si>
  <si>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</si>
  <si>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</si>
  <si>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</si>
  <si>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</si>
  <si>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</si>
  <si>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</si>
  <si>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</si>
  <si>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</si>
  <si>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</si>
  <si>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</si>
  <si>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</si>
  <si>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</si>
  <si>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</si>
  <si>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</si>
  <si>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</si>
  <si>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</si>
  <si>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</si>
  <si>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</si>
  <si>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</si>
  <si>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</si>
  <si>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</si>
  <si>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</si>
  <si>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</si>
  <si>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</si>
  <si>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</si>
  <si>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</si>
  <si>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</si>
  <si>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</si>
  <si>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</si>
  <si>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</si>
  <si>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</si>
  <si>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</si>
  <si>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</si>
  <si>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</si>
  <si>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</si>
  <si>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</si>
  <si>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</si>
  <si>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</si>
  <si>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</si>
  <si>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</si>
  <si>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</si>
  <si>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</si>
  <si>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</si>
  <si>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</si>
  <si>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</si>
  <si>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</si>
  <si>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</si>
  <si>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</si>
  <si>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</si>
  <si>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</si>
  <si>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</si>
  <si>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</si>
  <si>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</si>
  <si>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</si>
  <si>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</si>
  <si>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</si>
  <si>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</si>
  <si>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</si>
  <si>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</si>
  <si>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</si>
  <si>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</si>
  <si>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</si>
  <si>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</si>
  <si>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</si>
  <si>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</si>
  <si>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</si>
  <si>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</si>
  <si>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</si>
  <si>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</si>
  <si>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</si>
  <si>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</si>
  <si>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</si>
  <si>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</si>
  <si>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</si>
  <si>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</si>
  <si>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</si>
  <si>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</si>
  <si>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</si>
  <si>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</si>
  <si>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</si>
  <si>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</si>
  <si>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</si>
  <si>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</si>
  <si>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</si>
  <si>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</si>
  <si>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</si>
  <si>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</si>
  <si>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</si>
  <si>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</si>
  <si>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</si>
  <si>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</si>
  <si>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</si>
  <si>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</si>
  <si>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</si>
  <si>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</si>
  <si>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</si>
  <si>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</si>
  <si>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</si>
  <si>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</si>
  <si>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</si>
  <si>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</si>
  <si>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</si>
  <si>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</si>
  <si>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</si>
  <si>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</si>
  <si>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</si>
  <si>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</si>
  <si>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</si>
  <si>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</si>
  <si>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</si>
  <si>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</si>
  <si>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</si>
  <si>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</si>
  <si>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</si>
  <si>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</si>
  <si>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</si>
  <si>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</si>
  <si>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</si>
  <si>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</si>
  <si>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</si>
  <si>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</si>
  <si>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</si>
  <si>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</si>
  <si>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</si>
  <si>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</si>
  <si>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</si>
  <si>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</si>
  <si>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</si>
  <si>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</si>
  <si>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</si>
  <si>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</si>
  <si>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</si>
  <si>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</si>
  <si>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</si>
  <si>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</si>
  <si>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</si>
  <si>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</si>
  <si>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</si>
  <si>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</si>
  <si>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</si>
  <si>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</si>
  <si>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</si>
  <si>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</si>
  <si>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</si>
  <si>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</si>
  <si>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</si>
  <si>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</si>
  <si>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</si>
  <si>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</si>
  <si>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</si>
  <si>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</si>
  <si>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</si>
  <si>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</si>
  <si>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</si>
  <si>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</si>
  <si>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</si>
  <si>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</si>
  <si>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</si>
  <si>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</si>
  <si>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</si>
  <si>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</si>
  <si>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</si>
  <si>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</si>
  <si>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</si>
  <si>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</si>
  <si>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</si>
  <si>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</si>
  <si>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</si>
  <si>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</si>
  <si>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</si>
  <si>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</si>
  <si>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</si>
  <si>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</si>
  <si>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</si>
  <si>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</si>
  <si>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</si>
  <si>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</si>
  <si>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</si>
  <si>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</si>
  <si>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</si>
  <si>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</si>
  <si>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</si>
  <si>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</si>
  <si>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</si>
  <si>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</si>
  <si>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</si>
  <si>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</si>
  <si>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</si>
  <si>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</si>
  <si>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</si>
  <si>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</si>
  <si>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</si>
  <si>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</si>
  <si>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</si>
  <si>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</si>
  <si>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</si>
  <si>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</si>
  <si>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</si>
  <si>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</si>
  <si>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</si>
  <si>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</si>
  <si>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</si>
  <si>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</si>
  <si>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</si>
  <si>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</si>
  <si>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</si>
  <si>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</si>
  <si>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</si>
  <si>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</si>
  <si>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</si>
  <si>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</si>
  <si>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</si>
  <si>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</si>
  <si>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</si>
  <si>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</si>
  <si>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</si>
  <si>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</si>
  <si>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</si>
  <si>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</si>
  <si>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</si>
  <si>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</si>
  <si>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</si>
  <si>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</si>
  <si>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</si>
  <si>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</si>
  <si>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</si>
  <si>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</si>
  <si>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</si>
  <si>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</si>
  <si>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</si>
  <si>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</si>
  <si>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</si>
  <si>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</si>
  <si>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</si>
  <si>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</si>
  <si>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</si>
  <si>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</si>
  <si>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</si>
  <si>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</si>
  <si>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</si>
  <si>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</si>
  <si>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</si>
  <si>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</si>
  <si>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</si>
  <si>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</si>
  <si>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</si>
  <si>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</si>
  <si>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</si>
  <si>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</si>
  <si>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</si>
  <si>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</si>
  <si>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</si>
  <si>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</si>
  <si>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</si>
  <si>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</si>
  <si>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</si>
  <si>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</si>
  <si>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</si>
  <si>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</si>
  <si>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</si>
  <si>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</si>
  <si>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</si>
  <si>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</si>
  <si>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</si>
  <si>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</si>
  <si>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</si>
  <si>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</si>
  <si>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</si>
  <si>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</si>
  <si>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</si>
  <si>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</si>
  <si>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</si>
  <si>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</si>
  <si>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</si>
  <si>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</si>
  <si>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</si>
  <si>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</si>
  <si>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</si>
  <si>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</si>
  <si>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</si>
  <si>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</si>
  <si>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</si>
  <si>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</si>
  <si>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</si>
  <si>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</si>
  <si>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</si>
  <si>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</si>
  <si>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</si>
  <si>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</si>
  <si>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</si>
  <si>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</si>
  <si>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</si>
  <si>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</si>
  <si>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</si>
  <si>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</si>
  <si>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</si>
  <si>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</si>
  <si>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</si>
  <si>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</si>
  <si>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</si>
  <si>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</si>
  <si>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</si>
  <si>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</si>
  <si>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</si>
  <si>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</si>
  <si>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</si>
  <si>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</si>
  <si>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</si>
  <si>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</si>
  <si>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</si>
  <si>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</si>
  <si>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</si>
  <si>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</si>
  <si>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</si>
  <si>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</si>
  <si>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</si>
  <si>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</si>
  <si>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</si>
  <si>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</si>
  <si>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</si>
  <si>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</si>
  <si>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</si>
  <si>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</si>
  <si>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</si>
  <si>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</si>
  <si>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</si>
  <si>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</si>
  <si>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</si>
  <si>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</si>
  <si>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</si>
  <si>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</si>
  <si>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</si>
  <si>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</si>
  <si>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</si>
  <si>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</si>
  <si>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</si>
  <si>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</si>
  <si>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</si>
  <si>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</si>
  <si>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</si>
  <si>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</si>
  <si>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</si>
  <si>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</si>
  <si>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</si>
  <si>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</si>
  <si>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</si>
  <si>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</si>
  <si>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</si>
  <si>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</si>
  <si>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</si>
  <si>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</si>
  <si>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</si>
  <si>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</si>
  <si>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</si>
  <si>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</si>
  <si>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</si>
  <si>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</si>
  <si>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</si>
  <si>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</si>
  <si>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</si>
  <si>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</si>
  <si>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</si>
  <si>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</si>
  <si>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</si>
  <si>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</si>
  <si>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</si>
  <si>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</si>
  <si>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</si>
  <si>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</si>
  <si>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</si>
  <si>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</si>
  <si>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</si>
  <si>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</si>
  <si>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</si>
  <si>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</si>
  <si>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</si>
  <si>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</si>
  <si>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</si>
  <si>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</si>
  <si>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</si>
  <si>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</si>
  <si>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</si>
  <si>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</si>
  <si>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</si>
  <si>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</si>
  <si>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</si>
  <si>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</si>
  <si>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</si>
  <si>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</si>
  <si>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</si>
  <si>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</si>
  <si>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</si>
  <si>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</si>
  <si>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</si>
  <si>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</si>
  <si>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</si>
  <si>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</si>
  <si>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</si>
  <si>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</si>
  <si>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</si>
  <si>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</si>
  <si>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</si>
  <si>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</si>
  <si>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</si>
  <si>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</si>
  <si>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</si>
  <si>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</si>
  <si>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</si>
  <si>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</si>
  <si>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</si>
  <si>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</si>
  <si>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</si>
  <si>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</si>
  <si>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</si>
  <si>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</si>
  <si>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</si>
  <si>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</si>
  <si>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</si>
  <si>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</si>
  <si>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</si>
  <si>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</si>
  <si>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</si>
  <si>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</si>
  <si>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</si>
  <si>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</si>
  <si>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</si>
  <si>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</si>
  <si>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</si>
  <si>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</si>
  <si>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</si>
  <si>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</si>
  <si>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</si>
  <si>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</si>
  <si>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</si>
  <si>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</si>
  <si>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</si>
  <si>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</si>
  <si>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</si>
  <si>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</si>
  <si>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</si>
  <si>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</si>
  <si>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</si>
  <si>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</si>
  <si>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</si>
  <si>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</si>
  <si>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</si>
  <si>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</si>
  <si>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</si>
  <si>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</si>
  <si>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</si>
  <si>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</si>
  <si>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</si>
  <si>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</si>
  <si>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</si>
  <si>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</si>
  <si>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</si>
  <si>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</si>
  <si>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</si>
  <si>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</si>
  <si>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</si>
  <si>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</si>
  <si>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</si>
  <si>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</si>
  <si>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</si>
  <si>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</si>
  <si>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</si>
  <si>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</si>
  <si>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</si>
  <si>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</si>
  <si>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</si>
  <si>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</si>
  <si>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</si>
  <si>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</si>
  <si>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</si>
  <si>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</si>
  <si>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</si>
  <si>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</si>
  <si>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</si>
  <si>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</si>
  <si>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</si>
  <si>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</si>
  <si>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</si>
  <si>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</si>
  <si>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</si>
  <si>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</si>
  <si>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</si>
  <si>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</si>
  <si>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</si>
  <si>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</si>
  <si>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</si>
  <si>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</si>
  <si>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</si>
  <si>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</si>
  <si>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</si>
  <si>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</si>
  <si>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</si>
  <si>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</si>
  <si>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</si>
  <si>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</si>
  <si>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</si>
  <si>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</si>
  <si>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</si>
  <si>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</si>
  <si>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</si>
  <si>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</si>
  <si>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</si>
  <si>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</si>
  <si>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</si>
  <si>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</si>
  <si>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</si>
  <si>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</si>
  <si>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</si>
  <si>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</si>
  <si>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</si>
  <si>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</si>
  <si>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</si>
  <si>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</si>
  <si>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</si>
  <si>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</si>
  <si>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</si>
  <si>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</si>
  <si>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</si>
  <si>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</si>
  <si>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</si>
  <si>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</si>
  <si>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</si>
  <si>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</si>
  <si>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</si>
  <si>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</si>
  <si>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</si>
  <si>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</si>
  <si>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</si>
  <si>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</si>
  <si>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</si>
  <si>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</si>
  <si>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</si>
  <si>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</si>
  <si>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</si>
  <si>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</si>
  <si>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</si>
  <si>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</si>
  <si>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</si>
  <si>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</si>
  <si>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</si>
  <si>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</si>
  <si>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</si>
  <si>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</si>
  <si>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</si>
  <si>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</si>
  <si>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</si>
  <si>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</si>
  <si>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</si>
  <si>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</si>
  <si>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</si>
  <si>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</si>
  <si>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</si>
  <si>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</si>
  <si>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</si>
  <si>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</si>
  <si>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</si>
  <si>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</si>
  <si>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</si>
  <si>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</si>
  <si>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</si>
  <si>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</si>
  <si>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</si>
  <si>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</si>
  <si>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</si>
  <si>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</si>
  <si>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</si>
  <si>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</si>
  <si>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</si>
  <si>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</si>
  <si>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</si>
  <si>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</si>
  <si>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</si>
  <si>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</si>
  <si>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</si>
  <si>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</si>
  <si>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</si>
  <si>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</si>
  <si>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</si>
  <si>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</si>
  <si>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</si>
  <si>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</si>
  <si>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</si>
  <si>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</si>
  <si>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</si>
  <si>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</si>
  <si>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</si>
  <si>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</si>
  <si>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</si>
  <si>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</si>
  <si>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</si>
  <si>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</si>
  <si>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</si>
  <si>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</si>
  <si>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</si>
  <si>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</si>
  <si>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</si>
  <si>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</si>
  <si>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</si>
  <si>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</si>
  <si>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</si>
  <si>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</si>
  <si>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</si>
  <si>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</si>
  <si>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</si>
  <si>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</si>
  <si>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</si>
  <si>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</si>
  <si>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</si>
  <si>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</si>
  <si>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</si>
  <si>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</si>
  <si>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</si>
  <si>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</si>
  <si>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</si>
  <si>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</si>
  <si>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</si>
  <si>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</si>
  <si>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</si>
  <si>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</si>
  <si>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</si>
  <si>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</si>
  <si>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</si>
  <si>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</si>
  <si>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</si>
  <si>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</si>
  <si>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</si>
  <si>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</si>
  <si>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</si>
  <si>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</si>
  <si>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</si>
  <si>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</si>
  <si>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</si>
  <si>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</si>
  <si>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</si>
  <si>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</si>
  <si>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</si>
  <si>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</si>
  <si>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</si>
  <si>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</si>
  <si>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</si>
  <si>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</si>
  <si>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</si>
  <si>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</si>
  <si>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</si>
  <si>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</si>
  <si>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</si>
  <si>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</si>
  <si>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</si>
  <si>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</si>
  <si>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</si>
  <si>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</si>
  <si>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</si>
  <si>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</si>
  <si>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</si>
  <si>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</si>
  <si>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</si>
  <si>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</si>
  <si>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</si>
  <si>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</si>
  <si>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</si>
  <si>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</si>
  <si>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</si>
  <si>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</si>
  <si>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</si>
  <si>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</si>
  <si>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</si>
  <si>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</si>
  <si>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</si>
  <si>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</si>
  <si>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</si>
  <si>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</si>
  <si>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</si>
  <si>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</si>
  <si>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</si>
  <si>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</si>
  <si>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</si>
  <si>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</si>
  <si>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</si>
  <si>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</si>
  <si>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</si>
  <si>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</si>
  <si>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</si>
  <si>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</si>
  <si>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</si>
  <si>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</si>
  <si>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</si>
  <si>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</si>
  <si>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</si>
  <si>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</si>
  <si>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</si>
  <si>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</si>
  <si>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</si>
  <si>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</si>
  <si>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</si>
  <si>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</si>
  <si>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</si>
  <si>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</si>
  <si>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</si>
  <si>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</si>
  <si>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</si>
  <si>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</si>
  <si>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</si>
  <si>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</si>
  <si>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</si>
  <si>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</si>
  <si>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</si>
  <si>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</si>
  <si>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</si>
  <si>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</si>
  <si>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</si>
  <si>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</si>
  <si>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</si>
  <si>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</si>
  <si>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</si>
  <si>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</si>
  <si>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</si>
  <si>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</si>
  <si>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</si>
  <si>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</si>
  <si>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</si>
  <si>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</si>
  <si>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</si>
  <si>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</si>
  <si>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</si>
  <si>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</si>
  <si>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</si>
  <si>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</si>
  <si>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</si>
  <si>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</si>
  <si>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</si>
  <si>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</si>
  <si>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</si>
  <si>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</si>
  <si>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</si>
  <si>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</si>
  <si>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</si>
  <si>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</si>
  <si>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</si>
  <si>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</si>
  <si>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</si>
  <si>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</si>
  <si>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</si>
  <si>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</si>
  <si>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</si>
  <si>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</si>
  <si>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</si>
  <si>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</si>
  <si>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</si>
  <si>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</si>
  <si>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</si>
  <si>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</si>
  <si>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</si>
  <si>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</si>
  <si>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</si>
  <si>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</si>
  <si>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</si>
  <si>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</si>
  <si>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</si>
  <si>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</si>
  <si>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</si>
  <si>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</si>
  <si>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</si>
  <si>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</si>
  <si>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</si>
  <si>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</si>
  <si>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</si>
  <si>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</si>
  <si>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</si>
  <si>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</si>
  <si>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</si>
  <si>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</si>
  <si>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</si>
  <si>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</si>
  <si>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</si>
  <si>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</si>
  <si>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</si>
  <si>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</si>
  <si>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</si>
  <si>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</si>
  <si>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</si>
  <si>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</si>
  <si>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</si>
  <si>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</si>
  <si>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</si>
  <si>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</si>
  <si>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</si>
  <si>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</si>
  <si>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</si>
  <si>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</si>
  <si>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</si>
  <si>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</si>
  <si>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</si>
  <si>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</si>
  <si>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</si>
  <si>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</si>
  <si>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</si>
  <si>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</si>
  <si>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</si>
  <si>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</si>
  <si>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</si>
  <si>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</si>
  <si>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</si>
  <si>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</si>
  <si>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</si>
  <si>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</si>
  <si>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</si>
  <si>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</si>
  <si>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</si>
  <si>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</si>
  <si>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</si>
  <si>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</si>
  <si>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</si>
  <si>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</si>
  <si>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</si>
  <si>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</si>
  <si>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</si>
  <si>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</si>
  <si>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</si>
  <si>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</si>
  <si>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</si>
  <si>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</si>
  <si>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</si>
  <si>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</si>
  <si>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</si>
  <si>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</si>
  <si>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</si>
  <si>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</si>
  <si>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</si>
  <si>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</si>
  <si>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</si>
  <si>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</si>
  <si>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</si>
  <si>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</si>
  <si>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</si>
  <si>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</si>
  <si>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</si>
  <si>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</si>
  <si>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</si>
  <si>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</si>
  <si>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</si>
  <si>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</si>
  <si>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</si>
  <si>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</si>
  <si>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</si>
  <si>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</si>
  <si>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</si>
  <si>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</si>
  <si>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</si>
  <si>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</si>
  <si>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</si>
  <si>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</si>
  <si>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</si>
  <si>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</si>
  <si>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</si>
  <si>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</si>
  <si>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</si>
  <si>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</si>
  <si>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</si>
  <si>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</si>
  <si>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</si>
  <si>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</si>
  <si>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</si>
  <si>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</si>
  <si>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</si>
  <si>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</si>
  <si>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</si>
  <si>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</si>
  <si>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</si>
  <si>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</si>
  <si>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</si>
  <si>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</si>
  <si>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</si>
  <si>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</si>
  <si>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</si>
  <si>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</si>
  <si>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</si>
  <si>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</si>
  <si>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</si>
  <si>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</si>
  <si>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</si>
  <si>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</si>
  <si>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</si>
  <si>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</si>
  <si>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</si>
  <si>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</si>
  <si>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</si>
  <si>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</si>
  <si>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</si>
  <si>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</si>
  <si>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</si>
  <si>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</si>
  <si>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</si>
  <si>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</si>
  <si>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</si>
  <si>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</si>
  <si>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</si>
  <si>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</si>
  <si>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</si>
  <si>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</si>
  <si>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</si>
  <si>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</si>
  <si>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</si>
  <si>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</si>
  <si>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</si>
  <si>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</si>
  <si>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</si>
  <si>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</si>
  <si>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</si>
  <si>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</si>
  <si>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</si>
  <si>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</si>
  <si>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</si>
  <si>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</si>
  <si>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</si>
  <si>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</si>
  <si>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</si>
  <si>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</si>
  <si>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</si>
  <si>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</si>
  <si>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</si>
  <si>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</si>
  <si>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</si>
  <si>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</si>
  <si>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</si>
  <si>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</si>
  <si>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</si>
  <si>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</si>
  <si>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</si>
  <si>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</si>
  <si>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</si>
  <si>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</si>
  <si>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</si>
  <si>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</si>
  <si>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</si>
  <si>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</si>
  <si>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</si>
  <si>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</si>
  <si>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</si>
  <si>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</si>
  <si>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</si>
  <si>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</si>
  <si>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</si>
  <si>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</si>
  <si>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</si>
  <si>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</si>
  <si>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</si>
  <si>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</si>
  <si>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</si>
  <si>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</si>
  <si>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</si>
  <si>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</si>
  <si>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</si>
  <si>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</si>
  <si>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</si>
  <si>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</si>
  <si>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</si>
  <si>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</si>
  <si>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</si>
  <si>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</si>
  <si>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</si>
  <si>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</si>
  <si>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</si>
  <si>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</si>
  <si>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</si>
  <si>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</si>
  <si>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</si>
  <si>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</si>
  <si>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</si>
  <si>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</si>
  <si>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</si>
  <si>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</si>
  <si>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</si>
  <si>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</si>
  <si>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</si>
  <si>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</si>
  <si>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</si>
  <si>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</si>
  <si>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</si>
  <si>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</si>
  <si>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</si>
  <si>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</si>
  <si>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</si>
  <si>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</si>
  <si>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</si>
  <si>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</si>
  <si>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</si>
  <si>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</si>
  <si>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</si>
  <si>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</si>
  <si>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</si>
  <si>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</si>
  <si>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</si>
  <si>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</si>
  <si>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</si>
  <si>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</si>
  <si>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</si>
  <si>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</si>
  <si>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</si>
  <si>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</si>
  <si>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</si>
  <si>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</si>
  <si>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</si>
  <si>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</si>
  <si>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</si>
  <si>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</si>
  <si>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</si>
  <si>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</si>
  <si>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</si>
  <si>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</si>
  <si>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</si>
  <si>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</si>
  <si>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</si>
  <si>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</si>
  <si>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</si>
  <si>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</si>
  <si>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</si>
  <si>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</si>
  <si>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</si>
  <si>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</si>
  <si>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</si>
  <si>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</si>
  <si>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</si>
  <si>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</si>
  <si>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</si>
  <si>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</si>
  <si>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</si>
  <si>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</si>
  <si>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</si>
  <si>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</si>
  <si>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</si>
  <si>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</si>
  <si>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</si>
  <si>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</si>
  <si>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</si>
  <si>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</si>
  <si>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</si>
  <si>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</si>
  <si>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</si>
  <si>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</si>
  <si>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</si>
  <si>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</si>
  <si>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</si>
  <si>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</si>
  <si>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</si>
  <si>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</si>
  <si>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</si>
  <si>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</si>
  <si>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</si>
  <si>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</si>
  <si>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</si>
  <si>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</si>
  <si>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</si>
  <si>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</si>
  <si>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</si>
  <si>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</si>
  <si>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</si>
  <si>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</si>
  <si>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</si>
  <si>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</si>
  <si>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</si>
  <si>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</si>
  <si>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</si>
  <si>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</si>
  <si>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</si>
  <si>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</si>
  <si>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</si>
  <si>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</si>
  <si>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</si>
  <si>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</si>
  <si>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</si>
  <si>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</si>
  <si>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</si>
  <si>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</si>
  <si>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</si>
  <si>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</si>
  <si>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</si>
  <si>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</si>
  <si>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</si>
  <si>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</si>
  <si>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</si>
  <si>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</si>
  <si>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</si>
  <si>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</si>
  <si>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</si>
  <si>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</si>
  <si>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</si>
  <si>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</si>
  <si>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</si>
  <si>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</si>
  <si>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</si>
  <si>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</si>
  <si>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</si>
  <si>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</si>
  <si>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</si>
  <si>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</si>
  <si>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</si>
  <si>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</si>
  <si>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</si>
  <si>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</si>
  <si>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</si>
  <si>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</si>
  <si>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</si>
  <si>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</si>
  <si>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</si>
  <si>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</si>
  <si>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</si>
  <si>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</si>
  <si>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</si>
  <si>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</si>
  <si>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</si>
  <si>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</si>
  <si>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</si>
  <si>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</si>
  <si>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</si>
  <si>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</si>
  <si>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</si>
  <si>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</si>
  <si>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</si>
  <si>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</si>
  <si>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</si>
  <si>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</si>
  <si>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</si>
  <si>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</si>
  <si>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</si>
  <si>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</si>
  <si>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</si>
  <si>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</si>
  <si>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</si>
  <si>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</si>
  <si>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</si>
  <si>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</si>
  <si>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</si>
  <si>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</si>
  <si>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</si>
  <si>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</si>
  <si>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</si>
  <si>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</si>
  <si>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</si>
  <si>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</si>
  <si>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</si>
  <si>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</si>
  <si>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</si>
  <si>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</si>
  <si>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</si>
  <si>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</si>
  <si>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</si>
  <si>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</si>
  <si>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</si>
  <si>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</si>
  <si>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</si>
  <si>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</si>
  <si>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</si>
  <si>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</si>
  <si>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</si>
  <si>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</si>
  <si>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</si>
  <si>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</si>
  <si>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</si>
  <si>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</si>
  <si>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</si>
  <si>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</si>
  <si>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</si>
  <si>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</si>
  <si>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</si>
  <si>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</si>
  <si>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</si>
  <si>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</si>
  <si>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</si>
  <si>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</si>
  <si>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</si>
  <si>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</si>
  <si>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</si>
  <si>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</si>
  <si>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</si>
  <si>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</si>
  <si>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</si>
  <si>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</si>
  <si>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</si>
  <si>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</si>
  <si>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</si>
  <si>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</si>
  <si>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</si>
  <si>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</si>
  <si>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</si>
  <si>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</si>
  <si>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</si>
  <si>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</si>
  <si>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</si>
  <si>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</si>
  <si>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</si>
  <si>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</si>
  <si>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</si>
  <si>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</si>
  <si>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</si>
  <si>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</si>
  <si>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</si>
  <si>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</si>
  <si>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</si>
  <si>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</si>
  <si>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</si>
  <si>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</si>
  <si>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</si>
  <si>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</si>
  <si>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</si>
  <si>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</si>
  <si>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</si>
  <si>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</si>
  <si>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</si>
  <si>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</si>
  <si>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</si>
  <si>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</si>
  <si>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</si>
  <si>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</si>
  <si>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</si>
  <si>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</si>
  <si>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</si>
  <si>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</si>
  <si>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</si>
  <si>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</si>
  <si>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</si>
  <si>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</si>
  <si>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</si>
  <si>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</si>
  <si>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</si>
  <si>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</si>
  <si>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</si>
  <si>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</si>
  <si>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</si>
  <si>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</si>
  <si>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</si>
  <si>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</si>
  <si>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</si>
  <si>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</si>
  <si>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</si>
  <si>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</si>
  <si>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</si>
  <si>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</si>
  <si>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</si>
  <si>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</si>
  <si>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</si>
  <si>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</si>
  <si>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</si>
  <si>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</si>
  <si>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</si>
  <si>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</si>
  <si>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</si>
  <si>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</si>
  <si>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</si>
  <si>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</si>
  <si>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</si>
  <si>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</si>
  <si>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</si>
  <si>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</si>
  <si>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</si>
  <si>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</si>
  <si>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</si>
  <si>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</si>
  <si>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</si>
  <si>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</si>
  <si>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</si>
  <si>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</si>
  <si>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</si>
  <si>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</si>
  <si>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</si>
  <si>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</si>
  <si>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</si>
  <si>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</si>
  <si>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</si>
  <si>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</si>
  <si>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</si>
  <si>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</si>
  <si>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</si>
  <si>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</si>
  <si>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</si>
  <si>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</si>
  <si>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</si>
  <si>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</si>
  <si>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</si>
  <si>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</si>
  <si>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</si>
  <si>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</si>
  <si>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</si>
  <si>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</si>
  <si>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</si>
  <si>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</si>
  <si>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</si>
  <si>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</si>
  <si>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</si>
  <si>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</si>
  <si>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</si>
  <si>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</si>
  <si>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</si>
  <si>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</si>
  <si>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</si>
  <si>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</si>
  <si>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</si>
  <si>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</si>
  <si>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</si>
  <si>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</si>
  <si>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</si>
  <si>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</si>
  <si>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</si>
  <si>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</si>
  <si>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</si>
  <si>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</si>
  <si>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</si>
  <si>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</si>
  <si>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</si>
  <si>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</si>
  <si>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</si>
  <si>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</si>
  <si>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</si>
  <si>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</si>
  <si>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</si>
  <si>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</si>
  <si>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</si>
  <si>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</si>
  <si>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</si>
  <si>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</si>
  <si>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</si>
  <si>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</si>
  <si>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</si>
  <si>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</si>
  <si>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</si>
  <si>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</si>
  <si>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</si>
  <si>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</si>
  <si>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</si>
  <si>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</si>
  <si>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</si>
  <si>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</si>
  <si>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</si>
  <si>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</si>
  <si>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</si>
  <si>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</si>
  <si>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</si>
  <si>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</si>
  <si>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</si>
  <si>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</si>
  <si>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</si>
  <si>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</si>
  <si>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</si>
  <si>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</si>
  <si>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</si>
  <si>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</si>
  <si>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</si>
  <si>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</si>
  <si>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</si>
  <si>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</si>
  <si>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</si>
  <si>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</si>
  <si>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</si>
  <si>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</si>
  <si>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</si>
  <si>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</si>
  <si>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</si>
  <si>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</si>
  <si>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</si>
  <si>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</si>
  <si>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</si>
  <si>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</si>
  <si>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</si>
  <si>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</si>
  <si>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</si>
  <si>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</si>
  <si>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</si>
  <si>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</si>
  <si>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</si>
  <si>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</si>
  <si>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</si>
  <si>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</si>
  <si>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</si>
  <si>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</si>
  <si>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</si>
  <si>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</si>
  <si>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</si>
  <si>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</si>
  <si>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</si>
  <si>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</si>
  <si>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</si>
  <si>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</si>
  <si>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</si>
  <si>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</si>
  <si>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</si>
  <si>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</si>
  <si>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</si>
  <si>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</si>
  <si>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</si>
  <si>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</si>
  <si>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</si>
  <si>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</si>
  <si>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</si>
  <si>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</si>
  <si>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</si>
  <si>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</si>
  <si>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</si>
  <si>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</si>
  <si>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</si>
  <si>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</si>
  <si>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</si>
  <si>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</si>
  <si>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</si>
  <si>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</si>
  <si>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</si>
  <si>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</si>
  <si>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</si>
  <si>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</si>
  <si>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</si>
  <si>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</si>
  <si>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</si>
  <si>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</si>
  <si>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</si>
  <si>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</si>
  <si>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</si>
  <si>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</si>
  <si>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</si>
  <si>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</si>
  <si>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</si>
  <si>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</si>
  <si>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</si>
  <si>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</si>
  <si>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</si>
  <si>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</si>
  <si>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</si>
  <si>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</si>
  <si>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</si>
  <si>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</si>
  <si>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</si>
  <si>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</si>
  <si>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</si>
  <si>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</si>
  <si>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</si>
  <si>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</si>
  <si>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</si>
  <si>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</si>
  <si>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</si>
  <si>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</si>
  <si>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</si>
  <si>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</si>
  <si>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</si>
  <si>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</si>
  <si>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</si>
  <si>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</si>
  <si>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</si>
  <si>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</si>
  <si>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</si>
  <si>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</si>
  <si>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</si>
  <si>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</si>
  <si>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</si>
  <si>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</si>
  <si>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</si>
  <si>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</si>
  <si>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</si>
  <si>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</si>
  <si>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</si>
  <si>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</si>
  <si>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</si>
  <si>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</si>
  <si>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</si>
  <si>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</si>
  <si>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</si>
  <si>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</si>
  <si>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</si>
  <si>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</si>
  <si>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</si>
  <si>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</si>
  <si>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</si>
  <si>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</si>
  <si>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</si>
  <si>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</si>
  <si>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</si>
  <si>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</si>
  <si>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</si>
  <si>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</si>
  <si>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</si>
  <si>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</si>
  <si>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</si>
  <si>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</si>
  <si>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</si>
  <si>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</si>
  <si>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</si>
  <si>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</si>
  <si>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</si>
  <si>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</si>
  <si>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</si>
  <si>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</si>
  <si>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</si>
  <si>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</si>
  <si>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</si>
  <si>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</si>
  <si>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</si>
  <si>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</si>
  <si>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</si>
  <si>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</si>
  <si>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</si>
  <si>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</si>
  <si>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</si>
  <si>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</si>
  <si>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</si>
  <si>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</si>
  <si>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</si>
  <si>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</si>
  <si>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</si>
  <si>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</si>
  <si>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</si>
  <si>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</si>
  <si>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</si>
  <si>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</si>
  <si>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</si>
  <si>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</si>
  <si>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</si>
  <si>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</si>
  <si>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</si>
  <si>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</si>
  <si>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</si>
  <si>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</si>
  <si>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</si>
  <si>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</si>
  <si>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</si>
  <si>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</si>
  <si>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</si>
  <si>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</si>
  <si>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</si>
  <si>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</si>
  <si>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</si>
  <si>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</si>
  <si>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</si>
  <si>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</si>
  <si>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</si>
  <si>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</si>
  <si>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</si>
  <si>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</si>
  <si>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</si>
  <si>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</si>
  <si>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</si>
  <si>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</si>
  <si>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</si>
  <si>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</si>
  <si>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</si>
  <si>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</si>
  <si>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</si>
  <si>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</si>
  <si>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</si>
  <si>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</si>
  <si>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</si>
  <si>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</si>
  <si>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</si>
  <si>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</si>
  <si>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</si>
  <si>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</si>
  <si>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</si>
  <si>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</si>
  <si>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</si>
  <si>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</si>
  <si>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</si>
  <si>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</si>
  <si>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</si>
  <si>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</si>
  <si>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</si>
  <si>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</si>
  <si>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</si>
  <si>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</si>
  <si>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</si>
  <si>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</si>
  <si>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</si>
  <si>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</si>
  <si>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</si>
  <si>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</si>
  <si>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</si>
  <si>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</si>
  <si>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</si>
  <si>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</si>
  <si>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</si>
  <si>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</si>
  <si>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</si>
  <si>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</si>
  <si>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</si>
  <si>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</si>
  <si>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</si>
  <si>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</si>
  <si>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</si>
  <si>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</si>
  <si>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</si>
  <si>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</si>
  <si>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</si>
  <si>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</si>
  <si>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</si>
  <si>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</si>
  <si>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</si>
  <si>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</si>
  <si>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</si>
  <si>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</si>
  <si>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</si>
  <si>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</si>
  <si>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</si>
  <si>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</si>
  <si>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</si>
  <si>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</si>
  <si>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</si>
  <si>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</si>
  <si>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</si>
  <si>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</si>
  <si>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</si>
  <si>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</si>
  <si>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</si>
  <si>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</si>
  <si>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</si>
  <si>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</si>
  <si>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</si>
  <si>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</si>
  <si>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</si>
  <si>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</si>
  <si>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</si>
  <si>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</si>
  <si>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</si>
  <si>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</si>
  <si>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</si>
  <si>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</si>
  <si>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</si>
  <si>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</si>
  <si>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</si>
  <si>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</si>
  <si>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</si>
  <si>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</si>
  <si>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</si>
  <si>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</si>
  <si>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</si>
  <si>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</si>
  <si>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</si>
  <si>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</si>
  <si>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</si>
  <si>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</si>
  <si>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</si>
  <si>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</si>
  <si>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</si>
  <si>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</si>
  <si>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</si>
  <si>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</si>
  <si>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</si>
  <si>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</si>
  <si>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</si>
  <si>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</si>
  <si>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</si>
  <si>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</si>
  <si>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</si>
  <si>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</si>
  <si>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</si>
  <si>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</si>
  <si>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</si>
  <si>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</si>
  <si>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</si>
  <si>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</si>
  <si>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</si>
  <si>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</si>
  <si>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</si>
  <si>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</si>
  <si>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</si>
  <si>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</si>
  <si>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</si>
  <si>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</si>
  <si>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</si>
  <si>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</si>
  <si>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</si>
  <si>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</si>
  <si>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</si>
  <si>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</si>
  <si>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</si>
  <si>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</si>
  <si>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</si>
  <si>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</si>
  <si>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</si>
  <si>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</si>
  <si>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</si>
  <si>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</si>
  <si>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</si>
  <si>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</si>
  <si>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</si>
  <si>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</si>
  <si>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</si>
  <si>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</si>
  <si>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</si>
  <si>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</si>
  <si>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</si>
  <si>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</si>
  <si>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</si>
  <si>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</si>
  <si>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</si>
  <si>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</si>
  <si>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</si>
  <si>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</si>
  <si>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</si>
  <si>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</si>
  <si>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</si>
  <si>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</si>
  <si>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</si>
  <si>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</si>
  <si>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</si>
  <si>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</si>
  <si>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</si>
  <si>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</si>
  <si>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</si>
  <si>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</si>
  <si>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</si>
  <si>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</si>
  <si>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</si>
  <si>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</si>
  <si>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</si>
  <si>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</si>
  <si>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</si>
  <si>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</si>
  <si>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</si>
  <si>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</si>
  <si>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</si>
  <si>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</si>
  <si>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</si>
  <si>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</si>
  <si>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</si>
  <si>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</si>
  <si>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</si>
  <si>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</si>
  <si>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</si>
  <si>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</si>
  <si>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</si>
  <si>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</si>
  <si>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</si>
  <si>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</si>
  <si>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</si>
  <si>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</si>
  <si>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</si>
  <si>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</si>
  <si>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</si>
  <si>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</si>
  <si>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</si>
  <si>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</si>
  <si>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</si>
  <si>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</si>
  <si>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</si>
  <si>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</si>
  <si>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</si>
  <si>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</si>
  <si>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</si>
  <si>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</si>
  <si>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</si>
  <si>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</si>
  <si>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</si>
  <si>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</si>
  <si>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</si>
  <si>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</si>
  <si>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</si>
  <si>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</si>
  <si>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</si>
  <si>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</si>
  <si>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</si>
  <si>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</si>
  <si>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</si>
  <si>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</si>
  <si>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</si>
  <si>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</si>
  <si>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</si>
  <si>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</si>
  <si>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</si>
  <si>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</si>
  <si>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</si>
  <si>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</si>
  <si>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</si>
  <si>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</si>
  <si>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</si>
  <si>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</si>
  <si>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</si>
  <si>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</si>
  <si>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</si>
  <si>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</si>
  <si>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</si>
  <si>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</si>
  <si>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</si>
  <si>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</si>
  <si>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</si>
  <si>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</si>
  <si>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</si>
  <si>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</si>
  <si>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</si>
  <si>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</si>
  <si>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</si>
  <si>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</si>
  <si>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</si>
  <si>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</si>
  <si>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</si>
  <si>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</si>
  <si>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</si>
  <si>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</si>
  <si>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</si>
  <si>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</si>
  <si>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</si>
  <si>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</si>
  <si>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</si>
  <si>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</si>
  <si>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</si>
  <si>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</si>
  <si>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</si>
  <si>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</si>
  <si>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</si>
  <si>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</si>
  <si>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</si>
  <si>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</si>
  <si>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</si>
  <si>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</si>
  <si>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</si>
  <si>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</si>
  <si>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</si>
  <si>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</si>
  <si>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</si>
  <si>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</si>
  <si>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</si>
  <si>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</si>
  <si>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</si>
  <si>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</si>
  <si>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</si>
  <si>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</si>
  <si>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</si>
  <si>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</si>
  <si>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</si>
  <si>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</si>
  <si>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</si>
  <si>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</si>
  <si>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</si>
  <si>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</si>
  <si>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</si>
  <si>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</si>
  <si>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</si>
  <si>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</si>
  <si>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</si>
  <si>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</si>
  <si>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</si>
  <si>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</si>
  <si>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</si>
  <si>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</si>
  <si>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</si>
  <si>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</si>
  <si>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</si>
  <si>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</si>
  <si>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</si>
  <si>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</si>
  <si>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</si>
  <si>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</si>
  <si>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</si>
  <si>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</si>
  <si>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</si>
  <si>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</si>
  <si>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</si>
  <si>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</si>
  <si>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</si>
  <si>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</si>
  <si>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</si>
  <si>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</si>
  <si>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</si>
  <si>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</si>
  <si>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</si>
  <si>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</si>
  <si>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</si>
  <si>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</si>
  <si>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</si>
  <si>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</si>
  <si>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</si>
  <si>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</si>
  <si>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</si>
  <si>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</si>
  <si>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</si>
  <si>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</si>
  <si>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</si>
  <si>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</si>
  <si>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</si>
  <si>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</si>
  <si>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</si>
  <si>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</si>
  <si>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</si>
  <si>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</si>
  <si>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</si>
  <si>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</si>
  <si>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</si>
  <si>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</si>
  <si>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</si>
  <si>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</si>
  <si>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</si>
  <si>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</si>
  <si>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</si>
  <si>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</si>
  <si>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</si>
  <si>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</si>
  <si>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</si>
  <si>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</si>
  <si>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</si>
  <si>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</si>
  <si>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</si>
  <si>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</si>
  <si>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</si>
  <si>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</si>
  <si>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</si>
  <si>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</si>
  <si>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</si>
  <si>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</si>
  <si>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</si>
  <si>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</si>
  <si>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</si>
  <si>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</si>
  <si>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</si>
  <si>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</si>
  <si>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</si>
  <si>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</si>
  <si>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</si>
  <si>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</si>
  <si>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</si>
  <si>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</si>
  <si>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</si>
  <si>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</si>
  <si>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</si>
  <si>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</si>
  <si>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</si>
  <si>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</si>
  <si>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</si>
  <si>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</si>
  <si>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</si>
  <si>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</si>
  <si>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</si>
  <si>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</si>
  <si>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</si>
  <si>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</si>
  <si>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</si>
  <si>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</si>
  <si>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</si>
  <si>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</si>
  <si>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</si>
  <si>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</si>
  <si>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</si>
  <si>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</si>
  <si>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</si>
  <si>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</si>
  <si>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</si>
  <si>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</si>
  <si>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</si>
  <si>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</si>
  <si>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</si>
  <si>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</si>
  <si>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</si>
  <si>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</si>
  <si>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</si>
  <si>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</si>
  <si>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</si>
  <si>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</si>
  <si>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</si>
  <si>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</si>
  <si>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</si>
  <si>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</si>
  <si>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</si>
  <si>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</si>
  <si>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</si>
  <si>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</si>
  <si>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</si>
  <si>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</si>
  <si>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</si>
  <si>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</si>
  <si>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</si>
  <si>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</si>
  <si>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</si>
  <si>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</si>
  <si>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</si>
  <si>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</si>
  <si>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</si>
  <si>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</si>
  <si>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</si>
  <si>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</si>
  <si>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</si>
  <si>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</si>
  <si>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</si>
  <si>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</si>
  <si>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</si>
  <si>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</si>
  <si>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</si>
  <si>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</si>
  <si>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</si>
  <si>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</si>
  <si>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</si>
  <si>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</si>
  <si>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</si>
  <si>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</si>
  <si>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</si>
  <si>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</si>
  <si>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</si>
  <si>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</si>
  <si>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</si>
  <si>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</si>
  <si>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</si>
  <si>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</si>
  <si>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</si>
  <si>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</si>
  <si>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</si>
  <si>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</si>
  <si>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</si>
  <si>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</si>
  <si>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</si>
  <si>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</si>
  <si>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</si>
  <si>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</si>
  <si>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</si>
  <si>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</si>
  <si>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</si>
  <si>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</si>
  <si>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</si>
  <si>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</si>
  <si>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</si>
  <si>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</si>
  <si>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</si>
  <si>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</si>
  <si>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</si>
  <si>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</si>
  <si>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</si>
  <si>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</si>
  <si>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</si>
  <si>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</si>
  <si>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</si>
  <si>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</si>
  <si>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</si>
  <si>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</si>
  <si>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</si>
  <si>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</si>
  <si>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</si>
  <si>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</si>
  <si>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</si>
  <si>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</si>
  <si>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</si>
  <si>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</si>
  <si>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</si>
  <si>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</si>
  <si>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</si>
  <si>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</si>
  <si>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</si>
  <si>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</si>
  <si>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</si>
  <si>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</si>
  <si>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</si>
  <si>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</si>
  <si>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</si>
  <si>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</si>
  <si>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</si>
  <si>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</si>
  <si>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</si>
  <si>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</si>
  <si>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</si>
  <si>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</si>
  <si>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</si>
  <si>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</si>
  <si>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</si>
  <si>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</si>
  <si>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</si>
  <si>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</si>
  <si>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</si>
  <si>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</si>
  <si>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</si>
  <si>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</si>
  <si>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</si>
  <si>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</si>
  <si>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</si>
  <si>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</si>
  <si>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</si>
  <si>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</si>
  <si>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</si>
  <si>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</si>
  <si>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</si>
  <si>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</si>
  <si>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</si>
  <si>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</si>
  <si>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</si>
  <si>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</si>
  <si>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</si>
  <si>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</si>
  <si>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</si>
  <si>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</si>
  <si>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</si>
  <si>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</si>
  <si>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</si>
  <si>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</si>
  <si>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</si>
  <si>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</si>
  <si>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</si>
  <si>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</si>
  <si>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</si>
  <si>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</si>
  <si>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</si>
  <si>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</si>
  <si>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</si>
  <si>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</si>
  <si>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</si>
  <si>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</si>
  <si>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</si>
  <si>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</si>
  <si>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</si>
  <si>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</si>
  <si>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</si>
  <si>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</si>
  <si>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</si>
  <si>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</si>
  <si>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</si>
  <si>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</si>
  <si>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</si>
  <si>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</si>
  <si>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</si>
  <si>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</si>
  <si>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</si>
  <si>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</si>
  <si>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</si>
  <si>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</si>
  <si>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</si>
  <si>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</si>
  <si>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</si>
  <si>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</si>
  <si>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</si>
  <si>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</si>
  <si>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</si>
  <si>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</si>
  <si>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</si>
  <si>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</si>
  <si>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</si>
  <si>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</si>
  <si>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</si>
  <si>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</si>
  <si>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</si>
  <si>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</si>
  <si>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</si>
  <si>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</si>
  <si>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</si>
  <si>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</si>
  <si>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</si>
  <si>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</si>
  <si>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</si>
  <si>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</si>
  <si>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</si>
  <si>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</si>
  <si>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</si>
  <si>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</si>
  <si>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</si>
  <si>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</si>
  <si>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</si>
  <si>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</si>
  <si>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</si>
  <si>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</si>
  <si>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</si>
  <si>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</si>
  <si>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</si>
  <si>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</si>
  <si>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</si>
  <si>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</si>
  <si>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</si>
  <si>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</si>
  <si>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</si>
  <si>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</si>
  <si>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</si>
  <si>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</si>
  <si>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</si>
  <si>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</si>
  <si>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</si>
  <si>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</si>
  <si>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</si>
  <si>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</si>
  <si>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</si>
  <si>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</si>
  <si>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</si>
  <si>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</si>
  <si>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</si>
  <si>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</si>
  <si>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</si>
  <si>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</si>
  <si>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</si>
  <si>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</si>
  <si>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</si>
  <si>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</si>
  <si>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</si>
  <si>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</si>
  <si>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</si>
  <si>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</si>
  <si>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</si>
  <si>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</si>
  <si>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</si>
  <si>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</si>
  <si>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</si>
  <si>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</si>
  <si>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</si>
  <si>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</si>
  <si>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</si>
  <si>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</si>
  <si>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</si>
  <si>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</si>
  <si>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</si>
  <si>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</si>
  <si>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</si>
  <si>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</si>
  <si>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</si>
  <si>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</si>
  <si>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</si>
  <si>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</si>
  <si>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</si>
  <si>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</si>
  <si>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</si>
  <si>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</si>
  <si>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</si>
  <si>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</si>
  <si>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</si>
  <si>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</si>
  <si>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</si>
  <si>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</si>
  <si>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</si>
  <si>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</si>
  <si>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</si>
  <si>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</si>
  <si>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</si>
  <si>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</si>
  <si>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</si>
  <si>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</si>
  <si>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</si>
  <si>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</si>
  <si>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</si>
  <si>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</si>
  <si>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</si>
  <si>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</si>
  <si>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</si>
  <si>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</si>
  <si>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</si>
  <si>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</si>
  <si>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</si>
  <si>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</si>
  <si>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</si>
  <si>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</si>
  <si>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</si>
  <si>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</si>
  <si>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</si>
  <si>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</si>
  <si>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</si>
  <si>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</si>
  <si>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</si>
  <si>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</si>
  <si>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</si>
  <si>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</si>
  <si>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</si>
  <si>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</si>
  <si>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</si>
  <si>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</si>
  <si>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</si>
  <si>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</si>
  <si>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</si>
  <si>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</si>
  <si>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</si>
  <si>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</si>
  <si>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</si>
  <si>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</si>
  <si>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</si>
  <si>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</si>
  <si>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</si>
  <si>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</si>
  <si>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</si>
  <si>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</si>
  <si>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</si>
  <si>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</si>
  <si>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</si>
  <si>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</si>
  <si>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</si>
  <si>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</si>
  <si>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</si>
  <si>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</si>
  <si>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</si>
  <si>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</si>
  <si>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</si>
  <si>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</si>
  <si>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</si>
  <si>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</si>
  <si>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</si>
  <si>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</si>
  <si>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</si>
  <si>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</si>
  <si>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</si>
  <si>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</si>
  <si>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</si>
  <si>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</si>
  <si>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</si>
  <si>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</si>
  <si>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</si>
  <si>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</si>
  <si>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</si>
  <si>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</si>
  <si>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</si>
  <si>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</si>
  <si>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</si>
  <si>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</si>
  <si>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</si>
  <si>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</si>
  <si>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</si>
  <si>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</si>
  <si>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</si>
  <si>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</si>
  <si>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</si>
  <si>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</si>
  <si>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</si>
  <si>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</si>
  <si>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</si>
  <si>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</si>
  <si>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</si>
  <si>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</si>
  <si>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</si>
  <si>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</si>
  <si>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</si>
  <si>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</si>
  <si>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</si>
  <si>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</si>
  <si>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</si>
  <si>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</si>
  <si>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</si>
  <si>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</si>
  <si>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</si>
  <si>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</si>
  <si>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</si>
  <si>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</si>
  <si>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</si>
  <si>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</si>
  <si>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</si>
  <si>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</si>
  <si>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</si>
  <si>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</si>
  <si>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</si>
  <si>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</si>
  <si>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</si>
  <si>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</si>
  <si>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</si>
  <si>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</si>
  <si>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</si>
  <si>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</si>
  <si>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</si>
  <si>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</si>
  <si>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</si>
  <si>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</si>
  <si>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</si>
  <si>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</si>
  <si>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</si>
  <si>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</si>
  <si>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</si>
  <si>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</si>
  <si>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</si>
  <si>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</si>
  <si>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</si>
  <si>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</si>
  <si>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</si>
  <si>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</si>
  <si>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</si>
  <si>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</si>
  <si>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</si>
  <si>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</si>
  <si>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</si>
  <si>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</si>
  <si>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</si>
  <si>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</si>
  <si>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</si>
  <si>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</si>
  <si>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</si>
  <si>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</si>
  <si>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</si>
  <si>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</si>
  <si>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</si>
  <si>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</si>
  <si>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</si>
  <si>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</si>
  <si>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</si>
  <si>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</si>
  <si>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</si>
  <si>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</si>
  <si>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</si>
  <si>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</si>
  <si>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</si>
  <si>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</si>
  <si>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</si>
  <si>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</si>
  <si>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</si>
  <si>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</si>
  <si>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</si>
  <si>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</si>
  <si>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</si>
  <si>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</si>
  <si>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</si>
  <si>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</si>
  <si>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</si>
  <si>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</si>
  <si>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</si>
  <si>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</si>
  <si>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</si>
  <si>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</si>
  <si>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</si>
  <si>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</si>
  <si>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</si>
  <si>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</si>
  <si>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</si>
  <si>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</si>
  <si>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</si>
  <si>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</si>
  <si>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</si>
  <si>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</si>
  <si>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</si>
  <si>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</si>
  <si>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</si>
  <si>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</si>
  <si>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</si>
  <si>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</si>
  <si>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</si>
  <si>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</si>
  <si>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</si>
  <si>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</si>
  <si>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</si>
  <si>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</si>
  <si>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</si>
  <si>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</si>
  <si>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</si>
  <si>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</si>
  <si>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</si>
  <si>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</si>
  <si>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</si>
  <si>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</si>
  <si>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</si>
  <si>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</si>
  <si>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</si>
  <si>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</si>
  <si>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</si>
  <si>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</si>
  <si>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</si>
  <si>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</si>
  <si>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</si>
  <si>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</si>
  <si>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</si>
  <si>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</si>
  <si>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</si>
  <si>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</si>
  <si>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</si>
  <si>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</si>
  <si>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</si>
  <si>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</si>
  <si>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</si>
  <si>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</si>
  <si>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</si>
  <si>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</si>
  <si>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</si>
  <si>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</si>
  <si>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</si>
  <si>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</si>
  <si>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</si>
  <si>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</si>
  <si>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</si>
  <si>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</si>
  <si>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</si>
  <si>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</si>
  <si>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</si>
  <si>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</si>
  <si>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</si>
  <si>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</si>
  <si>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</si>
  <si>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</si>
  <si>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</si>
  <si>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</si>
  <si>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</si>
  <si>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</si>
  <si>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</si>
  <si>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</si>
  <si>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</si>
  <si>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</si>
  <si>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</si>
  <si>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</si>
  <si>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</si>
  <si>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</si>
  <si>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</si>
  <si>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</si>
  <si>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</si>
  <si>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</si>
  <si>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</si>
  <si>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</si>
  <si>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</si>
  <si>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</si>
  <si>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</si>
  <si>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</si>
  <si>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</si>
  <si>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</si>
  <si>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</si>
  <si>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</si>
  <si>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</si>
  <si>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</si>
  <si>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</si>
  <si>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</si>
  <si>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</si>
  <si>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</si>
  <si>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</si>
  <si>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</si>
  <si>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</si>
  <si>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</si>
  <si>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</si>
  <si>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</si>
  <si>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</si>
  <si>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</si>
  <si>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</si>
  <si>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</si>
  <si>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</si>
  <si>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</si>
  <si>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</si>
  <si>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</si>
  <si>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</si>
  <si>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</si>
  <si>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</si>
  <si>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</si>
  <si>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</si>
  <si>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</si>
  <si>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</si>
  <si>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</si>
  <si>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</si>
  <si>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</si>
  <si>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</si>
  <si>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</si>
  <si>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</si>
  <si>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</si>
  <si>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</si>
  <si>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</si>
  <si>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</si>
  <si>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</si>
  <si>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</si>
  <si>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</si>
  <si>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</si>
  <si>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</si>
  <si>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</si>
  <si>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</si>
  <si>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</si>
  <si>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</si>
  <si>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</si>
  <si>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</si>
  <si>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</si>
  <si>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</si>
  <si>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</si>
  <si>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</si>
  <si>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</si>
  <si>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</si>
  <si>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</si>
  <si>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</si>
  <si>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</si>
  <si>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</si>
  <si>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</si>
  <si>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</si>
  <si>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</si>
  <si>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</si>
  <si>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</si>
  <si>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</si>
  <si>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</si>
  <si>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</si>
  <si>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</si>
  <si>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</si>
  <si>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</si>
  <si>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</si>
  <si>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</si>
  <si>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</si>
  <si>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</si>
  <si>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</si>
  <si>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</si>
  <si>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</si>
  <si>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</si>
  <si>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</si>
  <si>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</si>
  <si>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</si>
  <si>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</si>
  <si>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</si>
  <si>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</si>
  <si>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</si>
  <si>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</si>
  <si>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</si>
  <si>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</si>
  <si>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</si>
  <si>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</si>
  <si>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</si>
  <si>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</si>
  <si>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</si>
  <si>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</si>
  <si>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</si>
  <si>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</si>
  <si>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</si>
  <si>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</si>
  <si>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</si>
  <si>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</si>
  <si>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</si>
  <si>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</si>
  <si>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</si>
  <si>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</si>
  <si>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</si>
  <si>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</si>
  <si>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</si>
  <si>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</si>
  <si>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</si>
  <si>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</si>
  <si>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</si>
  <si>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</si>
  <si>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</si>
  <si>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</si>
  <si>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</si>
  <si>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</si>
  <si>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</si>
  <si>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</si>
  <si>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</si>
  <si>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</si>
  <si>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</si>
  <si>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</si>
  <si>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</si>
  <si>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</si>
  <si>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</si>
  <si>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</si>
  <si>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</si>
  <si>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</si>
  <si>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</si>
  <si>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</si>
  <si>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</si>
  <si>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</si>
  <si>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</si>
  <si>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</si>
  <si>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</si>
  <si>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</si>
  <si>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</si>
  <si>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</si>
  <si>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</si>
  <si>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</si>
  <si>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</si>
  <si>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</si>
  <si>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</si>
  <si>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</si>
  <si>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</si>
  <si>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</si>
  <si>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</si>
  <si>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</si>
  <si>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</si>
  <si>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</si>
  <si>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</si>
  <si>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</si>
  <si>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</si>
  <si>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</si>
  <si>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</si>
  <si>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</si>
  <si>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</si>
  <si>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</si>
  <si>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</si>
  <si>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</si>
  <si>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</si>
  <si>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</si>
  <si>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</si>
  <si>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</si>
  <si>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</si>
  <si>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</si>
  <si>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</si>
  <si>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</si>
  <si>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</si>
  <si>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</si>
  <si>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</si>
  <si>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</si>
  <si>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</si>
  <si>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</si>
  <si>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</si>
  <si>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</si>
  <si>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</si>
  <si>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</si>
  <si>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</si>
  <si>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</si>
  <si>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</si>
  <si>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</si>
  <si>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</si>
  <si>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</si>
  <si>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</si>
  <si>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</si>
  <si>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</si>
  <si>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</si>
  <si>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</si>
  <si>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</si>
  <si>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</si>
  <si>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</si>
  <si>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</si>
  <si>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</si>
  <si>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</si>
  <si>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</si>
  <si>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</si>
  <si>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</si>
  <si>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</si>
  <si>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</si>
  <si>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</si>
  <si>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</si>
  <si>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</si>
  <si>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</si>
  <si>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</si>
  <si>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</si>
  <si>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</si>
  <si>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</si>
  <si>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</si>
  <si>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</si>
  <si>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</si>
  <si>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</si>
  <si>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</si>
  <si>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</si>
  <si>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</si>
  <si>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</si>
  <si>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</si>
  <si>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</si>
  <si>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</si>
  <si>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</si>
  <si>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</si>
  <si>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</si>
  <si>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</si>
  <si>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</si>
  <si>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</si>
  <si>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</si>
  <si>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</si>
  <si>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</si>
  <si>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</si>
  <si>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</si>
  <si>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</si>
  <si>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</si>
  <si>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</si>
  <si>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</si>
  <si>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</si>
  <si>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</si>
  <si>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</si>
  <si>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</si>
  <si>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</si>
  <si>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</si>
  <si>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</si>
  <si>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</si>
  <si>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</si>
  <si>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</si>
  <si>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</si>
  <si>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</si>
  <si>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</si>
  <si>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</si>
  <si>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</si>
  <si>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</si>
  <si>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</si>
  <si>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</si>
  <si>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</si>
  <si>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</si>
  <si>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</si>
  <si>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</si>
  <si>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</si>
  <si>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</si>
  <si>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</si>
  <si>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</si>
  <si>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</si>
  <si>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</si>
  <si>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</si>
  <si>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</si>
  <si>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</si>
  <si>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</si>
  <si>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</si>
  <si>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</si>
  <si>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</si>
  <si>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</si>
  <si>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</si>
  <si>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</si>
  <si>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</si>
  <si>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</si>
  <si>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</si>
  <si>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</si>
  <si>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</si>
  <si>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</si>
  <si>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</si>
  <si>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</si>
  <si>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</si>
  <si>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</si>
  <si>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</si>
  <si>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</si>
  <si>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</si>
  <si>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</si>
  <si>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</si>
  <si>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</si>
  <si>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</si>
  <si>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</si>
  <si>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</si>
  <si>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</si>
  <si>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</si>
  <si>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</si>
  <si>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</si>
  <si>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</si>
  <si>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</si>
  <si>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</si>
  <si>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</si>
  <si>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</si>
  <si>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</si>
  <si>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</si>
  <si>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</si>
  <si>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</si>
  <si>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</si>
  <si>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</si>
  <si>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</si>
  <si>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</si>
  <si>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</si>
  <si>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</si>
  <si>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</si>
  <si>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</si>
  <si>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</si>
  <si>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</si>
  <si>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</si>
  <si>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</si>
  <si>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</si>
  <si>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</si>
  <si>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</si>
  <si>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</si>
  <si>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</si>
  <si>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</si>
  <si>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</si>
  <si>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</si>
  <si>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</si>
  <si>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</si>
  <si>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</si>
  <si>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</si>
  <si>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</si>
  <si>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</si>
  <si>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</si>
  <si>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</si>
  <si>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</si>
  <si>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</si>
  <si>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</si>
  <si>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</si>
  <si>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</si>
  <si>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</si>
  <si>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</si>
  <si>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</si>
  <si>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</si>
  <si>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</si>
  <si>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</si>
  <si>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</si>
  <si>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</si>
  <si>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</si>
  <si>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</si>
  <si>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</si>
  <si>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</si>
  <si>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</si>
  <si>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</si>
  <si>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</si>
  <si>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</si>
  <si>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</si>
  <si>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</si>
  <si>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</si>
  <si>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</si>
  <si>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</si>
  <si>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</si>
  <si>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</si>
  <si>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</si>
  <si>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</si>
  <si>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</si>
  <si>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</si>
  <si>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</si>
  <si>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</si>
  <si>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</si>
  <si>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</si>
  <si>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</si>
  <si>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</si>
  <si>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</si>
  <si>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</si>
  <si>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</si>
  <si>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</si>
  <si>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</si>
  <si>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</si>
  <si>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</si>
  <si>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</si>
  <si>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</si>
  <si>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</si>
  <si>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</si>
  <si>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</si>
  <si>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</si>
  <si>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</si>
  <si>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</si>
  <si>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</si>
  <si>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</si>
  <si>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</si>
  <si>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</si>
  <si>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</si>
  <si>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</si>
  <si>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</si>
  <si>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</si>
  <si>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</si>
  <si>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</si>
  <si>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</si>
  <si>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</si>
  <si>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</si>
  <si>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</si>
  <si>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</si>
  <si>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</si>
  <si>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</si>
  <si>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</si>
  <si>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</si>
  <si>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</si>
  <si>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</si>
  <si>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</si>
  <si>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</si>
  <si>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</si>
  <si>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</si>
  <si>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</si>
  <si>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</si>
  <si>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</si>
  <si>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</si>
  <si>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</si>
  <si>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</si>
  <si>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</si>
  <si>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</si>
  <si>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</si>
  <si>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</si>
  <si>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</si>
  <si>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</si>
  <si>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</si>
  <si>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</si>
  <si>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</si>
  <si>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</si>
  <si>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</si>
  <si>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</si>
  <si>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</si>
  <si>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</si>
  <si>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</si>
  <si>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</si>
  <si>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</si>
  <si>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</si>
  <si>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</si>
  <si>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</si>
  <si>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</si>
  <si>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</si>
  <si>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</si>
  <si>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</si>
  <si>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</si>
  <si>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</si>
  <si>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</si>
  <si>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</si>
  <si>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</si>
  <si>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</si>
  <si>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</si>
  <si>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</si>
  <si>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</si>
  <si>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</si>
  <si>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</si>
  <si>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</si>
  <si>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</si>
  <si>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</si>
  <si>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</si>
  <si>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</si>
  <si>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</si>
  <si>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</si>
  <si>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</si>
  <si>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</si>
  <si>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</si>
  <si>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</si>
  <si>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</si>
  <si>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</si>
  <si>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</si>
  <si>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</si>
  <si>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</si>
  <si>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</si>
  <si>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</si>
  <si>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</si>
  <si>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</si>
  <si>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</si>
  <si>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</si>
  <si>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</si>
  <si>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</si>
  <si>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</si>
  <si>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</si>
  <si>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</si>
  <si>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</si>
  <si>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</si>
  <si>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</si>
  <si>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</si>
  <si>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</si>
  <si>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</si>
  <si>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</si>
  <si>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</si>
  <si>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</si>
  <si>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</si>
  <si>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</si>
  <si>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</si>
  <si>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</si>
  <si>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</si>
  <si>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</si>
  <si>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</si>
  <si>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</si>
  <si>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</si>
  <si>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</si>
  <si>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</si>
  <si>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</si>
  <si>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</si>
  <si>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</si>
  <si>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</si>
  <si>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</si>
  <si>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</si>
  <si>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</si>
  <si>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</si>
  <si>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</si>
  <si>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</si>
  <si>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</si>
  <si>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</si>
  <si>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</si>
  <si>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</si>
  <si>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</si>
  <si>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</si>
  <si>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</si>
  <si>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</si>
  <si>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</si>
  <si>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</si>
  <si>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</si>
  <si>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</si>
  <si>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</si>
  <si>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</si>
  <si>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</si>
  <si>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</si>
  <si>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</si>
  <si>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</si>
  <si>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</si>
  <si>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</si>
  <si>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</si>
  <si>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</si>
  <si>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</si>
  <si>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</si>
  <si>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</si>
  <si>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</si>
  <si>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</si>
  <si>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</si>
  <si>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</si>
  <si>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</si>
  <si>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</si>
  <si>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</si>
  <si>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</si>
  <si>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</si>
  <si>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</si>
  <si>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</si>
  <si>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</si>
  <si>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</si>
  <si>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</si>
  <si>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</si>
  <si>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</si>
  <si>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</si>
  <si>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</si>
  <si>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</si>
  <si>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</si>
  <si>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</si>
  <si>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</si>
  <si>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</si>
  <si>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</si>
  <si>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</si>
  <si>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</si>
  <si>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</si>
  <si>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</si>
  <si>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</si>
  <si>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</si>
  <si>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</si>
  <si>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</si>
  <si>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</si>
  <si>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</si>
  <si>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</si>
  <si>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</si>
  <si>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</si>
  <si>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</si>
  <si>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</si>
  <si>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</si>
  <si>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</si>
  <si>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</si>
  <si>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</si>
  <si>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</si>
  <si>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</si>
  <si>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</si>
  <si>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</si>
  <si>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</si>
  <si>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</si>
  <si>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</si>
  <si>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</si>
  <si>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</si>
  <si>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</si>
  <si>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</si>
  <si>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</si>
  <si>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</si>
  <si>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</si>
  <si>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</si>
  <si>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</si>
  <si>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</si>
  <si>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</si>
  <si>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</si>
  <si>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</si>
  <si>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</si>
  <si>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</si>
  <si>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</si>
  <si>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</si>
  <si>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</si>
  <si>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</si>
  <si>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</si>
  <si>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</si>
  <si>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</si>
  <si>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</si>
  <si>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</si>
  <si>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</si>
  <si>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</si>
  <si>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</si>
  <si>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</si>
  <si>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</si>
  <si>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</si>
  <si>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</si>
  <si>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</si>
  <si>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</si>
  <si>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</si>
  <si>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</si>
  <si>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</si>
  <si>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</si>
  <si>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</si>
  <si>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</si>
  <si>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</si>
  <si>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</si>
  <si>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</si>
  <si>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</si>
  <si>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</si>
  <si>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</si>
  <si>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</si>
  <si>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</si>
  <si>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</si>
  <si>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</si>
  <si>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</si>
  <si>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</si>
  <si>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</si>
  <si>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</si>
  <si>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</si>
  <si>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</si>
  <si>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</si>
  <si>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</si>
  <si>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</si>
  <si>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</si>
  <si>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</si>
  <si>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</si>
  <si>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</si>
  <si>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</si>
  <si>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</si>
  <si>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</si>
  <si>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</si>
  <si>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</si>
  <si>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</si>
  <si>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</si>
  <si>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</si>
  <si>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</si>
  <si>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</si>
  <si>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</si>
  <si>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</si>
  <si>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</si>
  <si>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</si>
  <si>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</si>
  <si>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</si>
  <si>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</si>
  <si>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</si>
  <si>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</si>
  <si>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</si>
  <si>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</si>
  <si>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</si>
  <si>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</si>
  <si>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</si>
  <si>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</si>
  <si>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</si>
  <si>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</si>
  <si>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</si>
  <si>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</si>
  <si>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</si>
  <si>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</si>
  <si>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</si>
  <si>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</si>
  <si>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</si>
  <si>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</si>
  <si>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</si>
  <si>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</si>
  <si>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</si>
  <si>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</si>
  <si>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</si>
  <si>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</si>
  <si>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</si>
  <si>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</si>
  <si>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</si>
  <si>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</si>
  <si>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</si>
  <si>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</si>
  <si>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</si>
  <si>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</si>
  <si>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</si>
  <si>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</si>
  <si>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</si>
  <si>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</si>
  <si>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</si>
  <si>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</si>
  <si>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</si>
  <si>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</si>
  <si>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</si>
  <si>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</si>
  <si>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</si>
  <si>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</si>
  <si>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</si>
  <si>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</si>
  <si>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</si>
  <si>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</si>
  <si>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</si>
  <si>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</si>
  <si>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</si>
  <si>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</si>
  <si>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</si>
  <si>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</si>
  <si>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</si>
  <si>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</si>
  <si>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</si>
  <si>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</si>
  <si>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</si>
  <si>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</si>
  <si>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</si>
  <si>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</si>
  <si>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</si>
  <si>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</si>
  <si>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</si>
  <si>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</si>
  <si>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</si>
  <si>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</si>
  <si>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</si>
  <si>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</si>
  <si>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</si>
  <si>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</si>
  <si>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</si>
  <si>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</si>
  <si>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</si>
  <si>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</si>
  <si>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</si>
  <si>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</si>
  <si>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</si>
  <si>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</si>
  <si>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</si>
  <si>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</si>
  <si>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</si>
  <si>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</si>
  <si>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</si>
  <si>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</si>
  <si>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</si>
  <si>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</si>
  <si>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</si>
  <si>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</si>
  <si>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</si>
  <si>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</si>
  <si>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</si>
  <si>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</si>
  <si>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</si>
  <si>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</si>
  <si>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</si>
  <si>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</si>
  <si>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</si>
  <si>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</si>
  <si>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</si>
  <si>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</si>
  <si>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</si>
  <si>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</si>
  <si>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</si>
  <si>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</si>
  <si>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</si>
  <si>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</si>
  <si>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</si>
  <si>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</si>
  <si>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</si>
  <si>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</si>
  <si>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</si>
  <si>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</si>
  <si>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</si>
  <si>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</si>
  <si>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</si>
  <si>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</si>
  <si>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</si>
  <si>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</si>
  <si>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</si>
  <si>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</si>
  <si>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</si>
  <si>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</si>
  <si>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</si>
  <si>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</si>
  <si>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</si>
  <si>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</si>
  <si>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</si>
  <si>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</si>
  <si>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</si>
  <si>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</si>
  <si>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</si>
  <si>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</si>
  <si>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</si>
  <si>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</si>
  <si>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</si>
  <si>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</si>
  <si>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</si>
  <si>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</si>
  <si>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</si>
  <si>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</si>
  <si>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</si>
  <si>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</si>
  <si>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</si>
  <si>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</si>
  <si>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</si>
  <si>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</si>
  <si>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</si>
  <si>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</si>
  <si>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</si>
  <si>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</si>
  <si>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</si>
  <si>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</si>
  <si>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</si>
  <si>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</si>
  <si>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</si>
  <si>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</si>
  <si>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</si>
  <si>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</si>
  <si>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</si>
  <si>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</si>
  <si>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</si>
  <si>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</si>
  <si>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</si>
  <si>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</si>
  <si>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</si>
  <si>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</si>
  <si>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</si>
  <si>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</si>
  <si>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</si>
  <si>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</si>
  <si>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</si>
  <si>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</si>
  <si>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</si>
  <si>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</si>
  <si>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</si>
  <si>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</si>
  <si>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</si>
  <si>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</si>
  <si>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</si>
  <si>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</si>
  <si>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</si>
  <si>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</si>
  <si>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</si>
  <si>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</si>
  <si>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</si>
  <si>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</si>
  <si>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</si>
  <si>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</si>
  <si>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</si>
  <si>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</si>
  <si>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</si>
  <si>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</si>
  <si>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</si>
  <si>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</si>
  <si>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</si>
  <si>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</si>
  <si>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</si>
  <si>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</si>
  <si>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</si>
  <si>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</si>
  <si>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</si>
  <si>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</si>
  <si>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</si>
  <si>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</si>
  <si>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</si>
  <si>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</si>
  <si>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</si>
  <si>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</si>
  <si>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</si>
  <si>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</si>
  <si>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</si>
  <si>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</si>
  <si>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</si>
  <si>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</si>
  <si>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</si>
  <si>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</si>
  <si>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</si>
  <si>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</si>
  <si>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</si>
  <si>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</si>
  <si>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</si>
  <si>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</si>
  <si>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</si>
  <si>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</si>
  <si>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</si>
  <si>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</si>
  <si>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</si>
  <si>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</si>
  <si>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</si>
  <si>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</si>
  <si>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</si>
  <si>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</si>
  <si>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</si>
  <si>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</si>
  <si>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</si>
  <si>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</si>
  <si>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</si>
  <si>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</si>
  <si>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</si>
  <si>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</si>
  <si>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</si>
  <si>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</si>
  <si>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</si>
  <si>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</si>
  <si>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</si>
  <si>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</si>
  <si>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</si>
  <si>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</si>
  <si>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</si>
  <si>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</si>
  <si>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</si>
  <si>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</si>
  <si>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</si>
  <si>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</si>
  <si>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</si>
  <si>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</si>
  <si>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</si>
  <si>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</si>
  <si>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</si>
  <si>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</si>
  <si>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</si>
  <si>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</si>
  <si>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</si>
  <si>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</si>
  <si>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</si>
  <si>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</si>
  <si>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</si>
  <si>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</si>
  <si>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</si>
  <si>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</si>
  <si>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</si>
  <si>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</si>
  <si>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</si>
  <si>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</si>
  <si>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</si>
  <si>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</si>
  <si>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</si>
  <si>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</si>
  <si>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</si>
  <si>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</si>
  <si>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</si>
  <si>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</si>
  <si>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</si>
  <si>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</si>
  <si>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</si>
  <si>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</si>
  <si>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</si>
  <si>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</si>
  <si>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</si>
  <si>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</si>
  <si>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</si>
  <si>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</si>
  <si>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</si>
  <si>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</si>
  <si>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</si>
  <si>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</si>
  <si>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</si>
  <si>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</si>
  <si>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</si>
  <si>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</si>
  <si>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</si>
  <si>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</si>
  <si>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</si>
  <si>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</si>
  <si>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</si>
  <si>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</si>
  <si>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</si>
  <si>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</si>
  <si>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</si>
  <si>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</si>
  <si>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</si>
  <si>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</si>
  <si>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</si>
  <si>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</si>
  <si>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</si>
  <si>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</si>
  <si>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</si>
  <si>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</si>
  <si>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</si>
  <si>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</si>
  <si>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</si>
  <si>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</si>
  <si>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</si>
  <si>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</si>
  <si>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</si>
  <si>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</si>
  <si>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</si>
  <si>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</si>
  <si>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</si>
  <si>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</si>
  <si>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</si>
  <si>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</si>
  <si>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</si>
  <si>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</si>
  <si>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</si>
  <si>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</si>
  <si>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</si>
  <si>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</si>
  <si>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</si>
  <si>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</si>
  <si>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</si>
  <si>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</si>
  <si>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</si>
  <si>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</si>
  <si>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</si>
  <si>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</si>
  <si>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</si>
  <si>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</si>
  <si>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</si>
  <si>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</si>
  <si>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</si>
  <si>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</si>
  <si>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</si>
  <si>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</si>
  <si>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</si>
  <si>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</si>
  <si>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</si>
  <si>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</si>
  <si>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</si>
  <si>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</si>
  <si>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</si>
  <si>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</si>
  <si>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</si>
  <si>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</si>
  <si>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</si>
  <si>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</si>
  <si>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</si>
  <si>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</si>
  <si>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</si>
  <si>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</si>
  <si>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</si>
  <si>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</si>
  <si>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</si>
  <si>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</si>
  <si>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</si>
  <si>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</si>
  <si>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</si>
  <si>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</si>
  <si>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</si>
  <si>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</si>
  <si>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</si>
  <si>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</si>
  <si>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</si>
  <si>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</si>
  <si>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</si>
  <si>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</si>
  <si>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</si>
  <si>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</si>
  <si>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</si>
  <si>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</si>
  <si>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</si>
  <si>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</si>
  <si>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</si>
  <si>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</si>
  <si>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</si>
  <si>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</si>
  <si>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</si>
  <si>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</si>
  <si>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</si>
  <si>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</si>
  <si>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</si>
  <si>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</si>
  <si>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</si>
  <si>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</si>
  <si>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</si>
  <si>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</si>
  <si>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</si>
  <si>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</si>
  <si>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</si>
  <si>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</si>
  <si>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</si>
  <si>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</si>
  <si>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</si>
  <si>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</si>
  <si>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</si>
  <si>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</si>
  <si>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</si>
  <si>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</si>
  <si>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</si>
  <si>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</si>
  <si>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</si>
  <si>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</si>
  <si>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</si>
  <si>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</si>
  <si>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</si>
  <si>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</si>
  <si>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</si>
  <si>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</si>
  <si>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</si>
  <si>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</si>
  <si>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</si>
  <si>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</si>
  <si>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</si>
  <si>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</si>
  <si>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</si>
  <si>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</si>
  <si>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</si>
  <si>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</si>
  <si>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</si>
  <si>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</si>
  <si>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</si>
  <si>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</si>
  <si>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</si>
  <si>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</si>
  <si>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</si>
  <si>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</si>
  <si>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</si>
  <si>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</si>
  <si>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</si>
  <si>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</si>
  <si>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</si>
  <si>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</si>
  <si>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</si>
  <si>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</si>
  <si>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</si>
  <si>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</si>
  <si>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</si>
  <si>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</si>
  <si>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</si>
  <si>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</si>
  <si>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</si>
  <si>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</si>
  <si>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</si>
  <si>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</si>
  <si>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</si>
  <si>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</si>
  <si>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</si>
  <si>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</si>
  <si>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</si>
  <si>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</si>
  <si>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</si>
  <si>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</si>
  <si>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</si>
  <si>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</si>
  <si>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</si>
  <si>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</si>
  <si>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</si>
  <si>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</si>
  <si>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</si>
  <si>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</si>
  <si>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</si>
  <si>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</si>
  <si>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</si>
  <si>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</si>
  <si>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</si>
  <si>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</si>
  <si>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</si>
  <si>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</si>
  <si>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</si>
  <si>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</si>
  <si>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</si>
  <si>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</si>
  <si>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</si>
  <si>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</si>
  <si>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</si>
  <si>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</si>
  <si>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</si>
  <si>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</si>
  <si>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</si>
  <si>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</si>
  <si>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</si>
  <si>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</si>
  <si>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</si>
  <si>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</si>
  <si>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</si>
  <si>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</si>
  <si>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</si>
  <si>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</si>
  <si>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</si>
  <si>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</si>
  <si>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</si>
  <si>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</si>
  <si>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</si>
  <si>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</si>
  <si>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</si>
  <si>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</si>
  <si>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</si>
  <si>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</si>
  <si>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</si>
  <si>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</si>
  <si>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</si>
  <si>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</si>
  <si>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</si>
  <si>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</si>
  <si>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</si>
  <si>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</si>
  <si>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</si>
  <si>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</si>
  <si>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</si>
  <si>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</si>
  <si>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</si>
  <si>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</si>
  <si>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</si>
  <si>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</si>
  <si>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</si>
  <si>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</si>
  <si>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</si>
  <si>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</si>
  <si>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</si>
  <si>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</si>
  <si>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</si>
  <si>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</si>
  <si>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</si>
  <si>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</si>
  <si>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</si>
  <si>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</si>
  <si>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</si>
  <si>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</si>
  <si>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</si>
  <si>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</si>
  <si>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</si>
  <si>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</si>
  <si>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</si>
  <si>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</si>
  <si>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</si>
  <si>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</si>
  <si>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</si>
  <si>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</si>
  <si>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</si>
  <si>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</si>
  <si>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</si>
  <si>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</si>
  <si>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</si>
  <si>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</si>
  <si>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</si>
  <si>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</si>
  <si>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</si>
  <si>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</si>
  <si>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</si>
  <si>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</si>
  <si>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</si>
  <si>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</si>
  <si>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</si>
  <si>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</si>
  <si>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</si>
  <si>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</si>
  <si>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</si>
  <si>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</si>
  <si>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</si>
  <si>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</si>
  <si>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</si>
  <si>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</si>
  <si>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</si>
  <si>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</si>
  <si>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</si>
  <si>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</si>
  <si>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</si>
  <si>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</si>
  <si>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</si>
  <si>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</si>
  <si>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</si>
  <si>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</si>
  <si>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</si>
  <si>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</si>
  <si>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</si>
  <si>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</si>
  <si>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</si>
  <si>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</si>
  <si>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</si>
  <si>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</si>
  <si>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</si>
  <si>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</si>
  <si>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</si>
  <si>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</si>
  <si>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</si>
  <si>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</si>
  <si>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</si>
  <si>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</si>
  <si>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</si>
  <si>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</si>
  <si>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</si>
  <si>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</si>
  <si>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</si>
  <si>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</si>
  <si>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</si>
  <si>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</si>
  <si>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</si>
  <si>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</si>
  <si>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</si>
  <si>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</si>
  <si>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</si>
  <si>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</si>
  <si>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</si>
  <si>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</si>
  <si>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</si>
  <si>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</si>
  <si>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</si>
  <si>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</si>
  <si>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</si>
  <si>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</si>
  <si>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</si>
  <si>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</si>
  <si>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</si>
  <si>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</si>
  <si>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</si>
  <si>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</si>
  <si>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</si>
  <si>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</si>
  <si>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</si>
  <si>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</si>
  <si>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</si>
  <si>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</si>
  <si>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</si>
  <si>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</si>
  <si>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</si>
  <si>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</si>
  <si>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</si>
  <si>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</si>
  <si>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</si>
  <si>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</si>
  <si>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</si>
  <si>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</si>
  <si>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</si>
  <si>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</si>
  <si>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</si>
  <si>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</si>
  <si>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</si>
  <si>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</si>
  <si>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</si>
  <si>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</si>
  <si>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</si>
  <si>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</si>
  <si>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</si>
  <si>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</si>
  <si>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</si>
  <si>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</si>
  <si>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</si>
  <si>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</si>
  <si>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</si>
  <si>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</si>
  <si>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</si>
  <si>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</si>
  <si>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</si>
  <si>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</si>
  <si>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</si>
  <si>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</si>
  <si>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</si>
  <si>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</si>
  <si>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</si>
  <si>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</si>
  <si>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</si>
  <si>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</si>
  <si>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</si>
  <si>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</si>
  <si>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</si>
  <si>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</si>
  <si>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</si>
  <si>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</si>
  <si>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</si>
  <si>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</si>
  <si>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</si>
  <si>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</si>
  <si>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</si>
  <si>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</si>
  <si>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</si>
  <si>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</si>
  <si>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</si>
  <si>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</si>
  <si>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</si>
  <si>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</si>
  <si>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</si>
  <si>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</si>
  <si>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</si>
  <si>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</si>
  <si>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</si>
  <si>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</si>
  <si>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</si>
  <si>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</si>
  <si>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</si>
  <si>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</si>
  <si>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</si>
  <si>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</si>
  <si>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</si>
  <si>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</si>
  <si>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</si>
  <si>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</si>
  <si>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</si>
  <si>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</si>
  <si>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</si>
  <si>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</si>
  <si>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</si>
  <si>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</si>
  <si>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</si>
  <si>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</si>
  <si>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</si>
  <si>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</si>
  <si>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</si>
  <si>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</si>
  <si>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</si>
  <si>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</si>
  <si>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</si>
  <si>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</si>
  <si>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</si>
  <si>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</si>
  <si>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</si>
  <si>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</si>
  <si>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</si>
  <si>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</si>
  <si>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</si>
  <si>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</si>
  <si>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</si>
  <si>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</si>
  <si>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</si>
  <si>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</si>
  <si>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</si>
  <si>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</si>
  <si>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</si>
  <si>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</si>
  <si>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</si>
  <si>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</si>
  <si>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</si>
  <si>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</si>
  <si>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</si>
  <si>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</si>
  <si>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</si>
  <si>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</si>
  <si>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</si>
  <si>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</si>
  <si>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</si>
  <si>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</si>
  <si>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</si>
  <si>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</si>
  <si>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</si>
  <si>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</si>
  <si>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</si>
  <si>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</si>
  <si>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</si>
  <si>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</si>
  <si>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</si>
  <si>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</si>
  <si>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</si>
  <si>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</si>
  <si>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</si>
  <si>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</si>
  <si>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</si>
  <si>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</si>
  <si>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</si>
  <si>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</si>
  <si>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</si>
  <si>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</si>
  <si>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</si>
  <si>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</si>
  <si>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</si>
  <si>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</si>
  <si>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</si>
  <si>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</si>
  <si>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</si>
  <si>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</si>
  <si>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</si>
  <si>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</si>
  <si>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</si>
  <si>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</si>
  <si>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</si>
  <si>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</si>
  <si>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</si>
  <si>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</si>
  <si>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</si>
  <si>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</si>
  <si>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</si>
  <si>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</si>
  <si>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</si>
  <si>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</si>
  <si>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</si>
  <si>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</si>
  <si>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</si>
  <si>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</si>
  <si>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</si>
  <si>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</si>
  <si>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</si>
  <si>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</si>
  <si>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</si>
  <si>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</si>
  <si>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</si>
  <si>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</si>
  <si>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</si>
  <si>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</si>
  <si>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</si>
  <si>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</si>
  <si>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</si>
  <si>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</si>
  <si>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</si>
  <si>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</si>
  <si>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</si>
  <si>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</si>
  <si>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</si>
  <si>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</si>
  <si>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</si>
  <si>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</si>
  <si>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</si>
  <si>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</si>
  <si>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</si>
  <si>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</si>
  <si>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</si>
  <si>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</si>
  <si>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</si>
  <si>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</si>
  <si>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</si>
  <si>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</si>
  <si>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</si>
  <si>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</si>
  <si>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</si>
  <si>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</si>
  <si>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</si>
  <si>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</si>
  <si>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</si>
  <si>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</si>
  <si>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</si>
  <si>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</si>
  <si>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</si>
  <si>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</si>
  <si>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</si>
  <si>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</si>
  <si>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</si>
  <si>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</si>
  <si>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</si>
  <si>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</si>
  <si>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</si>
  <si>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</si>
  <si>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</si>
  <si>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</si>
  <si>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</si>
  <si>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</si>
  <si>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</si>
  <si>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</si>
  <si>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</si>
  <si>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</si>
  <si>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</si>
  <si>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</si>
  <si>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</si>
  <si>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</si>
  <si>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</si>
  <si>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</si>
  <si>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</si>
  <si>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</si>
  <si>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</si>
  <si>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</si>
  <si>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</si>
  <si>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</si>
  <si>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</si>
  <si>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</si>
  <si>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</si>
  <si>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</si>
  <si>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</si>
  <si>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</si>
  <si>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</si>
  <si>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</si>
  <si>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</si>
  <si>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</si>
  <si>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</si>
  <si>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</si>
  <si>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</si>
  <si>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</si>
  <si>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</si>
  <si>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</si>
  <si>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</si>
  <si>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</si>
  <si>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</si>
  <si>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</si>
  <si>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</si>
  <si>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</si>
  <si>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</si>
  <si>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</si>
  <si>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</si>
  <si>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</si>
  <si>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</si>
  <si>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</si>
  <si>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</si>
  <si>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</si>
  <si>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</si>
  <si>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</si>
  <si>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</si>
  <si>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</si>
  <si>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</si>
  <si>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</si>
  <si>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</si>
  <si>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</si>
  <si>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</si>
  <si>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</si>
  <si>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</si>
  <si>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</si>
  <si>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</si>
  <si>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</si>
  <si>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</si>
  <si>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</si>
  <si>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</si>
  <si>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</si>
  <si>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</si>
  <si>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</si>
  <si>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</si>
  <si>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</si>
  <si>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</si>
  <si>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</si>
  <si>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</si>
  <si>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</si>
  <si>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</si>
  <si>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</si>
  <si>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</si>
  <si>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</si>
  <si>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</si>
  <si>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</si>
  <si>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</si>
  <si>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</si>
  <si>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</si>
  <si>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</si>
  <si>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</si>
  <si>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</si>
  <si>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</si>
  <si>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</si>
  <si>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</si>
  <si>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</si>
  <si>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</si>
  <si>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</si>
  <si>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</si>
  <si>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</si>
  <si>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</si>
  <si>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</si>
  <si>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</si>
  <si>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</si>
  <si>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</si>
  <si>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</si>
  <si>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</si>
  <si>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</si>
  <si>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</si>
  <si>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</si>
  <si>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</si>
  <si>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</si>
  <si>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</si>
  <si>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</si>
  <si>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</si>
  <si>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</si>
  <si>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</si>
  <si>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</si>
  <si>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</si>
  <si>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</si>
  <si>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</si>
  <si>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</si>
  <si>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</si>
  <si>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</si>
  <si>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</si>
  <si>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</si>
  <si>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</si>
  <si>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</si>
  <si>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</si>
  <si>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</si>
  <si>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</si>
  <si>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</si>
  <si>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</si>
  <si>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</si>
  <si>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</si>
  <si>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</si>
  <si>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</si>
  <si>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</si>
  <si>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</si>
  <si>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</si>
  <si>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</si>
  <si>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</si>
  <si>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</si>
  <si>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</si>
  <si>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</si>
  <si>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</si>
  <si>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</si>
  <si>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</si>
  <si>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</si>
  <si>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</si>
  <si>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</si>
  <si>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</si>
  <si>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</si>
  <si>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</si>
  <si>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</si>
  <si>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</si>
  <si>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</si>
  <si>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</si>
  <si>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</si>
  <si>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</si>
  <si>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</si>
  <si>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</si>
  <si>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</si>
  <si>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</si>
  <si>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</si>
  <si>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</si>
  <si>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</si>
  <si>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</si>
  <si>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</si>
  <si>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</si>
  <si>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</si>
  <si>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</si>
  <si>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</si>
  <si>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</si>
  <si>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</si>
  <si>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</si>
  <si>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</si>
  <si>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</si>
  <si>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</si>
  <si>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</si>
  <si>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</si>
  <si>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</si>
  <si>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</si>
  <si>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</si>
  <si>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</si>
  <si>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</si>
  <si>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</si>
  <si>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</si>
  <si>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</si>
  <si>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</si>
  <si>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</si>
  <si>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</si>
  <si>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</si>
  <si>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</si>
  <si>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</si>
  <si>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</si>
  <si>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</si>
  <si>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</si>
  <si>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</si>
  <si>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</si>
  <si>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</si>
  <si>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</si>
  <si>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</si>
  <si>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</si>
  <si>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</si>
  <si>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</si>
  <si>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</si>
  <si>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</si>
  <si>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</si>
  <si>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</si>
  <si>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</si>
  <si>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</si>
  <si>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</si>
  <si>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</si>
  <si>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</si>
  <si>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</si>
  <si>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</si>
  <si>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</si>
  <si>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</si>
  <si>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</si>
  <si>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</si>
  <si>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</si>
  <si>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</si>
  <si>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</si>
  <si>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</si>
  <si>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</si>
  <si>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</si>
  <si>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</si>
  <si>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</si>
  <si>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</si>
  <si>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</si>
  <si>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</si>
  <si>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</si>
  <si>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</si>
  <si>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</si>
  <si>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</si>
  <si>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</si>
  <si>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</si>
  <si>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</si>
  <si>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</si>
  <si>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</si>
  <si>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</si>
  <si>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</si>
  <si>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</si>
  <si>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</si>
  <si>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</si>
  <si>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</si>
  <si>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</si>
  <si>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</si>
  <si>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</si>
  <si>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</si>
  <si>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</si>
  <si>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</si>
  <si>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</si>
  <si>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</si>
  <si>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</si>
  <si>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</si>
  <si>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</si>
  <si>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</si>
  <si>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</si>
  <si>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</si>
  <si>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</si>
  <si>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</si>
  <si>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</si>
  <si>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</si>
  <si>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</si>
  <si>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</si>
  <si>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</si>
  <si>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</si>
  <si>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</si>
  <si>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</si>
  <si>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</si>
  <si>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</si>
  <si>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</si>
  <si>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</si>
  <si>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</si>
  <si>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</si>
  <si>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</si>
  <si>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</si>
  <si>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</si>
  <si>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</si>
  <si>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</si>
  <si>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</si>
  <si>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</si>
  <si>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</si>
  <si>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</si>
  <si>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</si>
  <si>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</si>
  <si>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</si>
  <si>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</si>
  <si>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</si>
  <si>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</si>
  <si>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</si>
  <si>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</si>
  <si>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</si>
  <si>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</si>
  <si>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</si>
  <si>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</si>
  <si>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</si>
  <si>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</si>
  <si>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</si>
  <si>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</si>
  <si>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</si>
  <si>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</si>
  <si>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</si>
  <si>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</si>
  <si>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</si>
  <si>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</si>
  <si>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</si>
  <si>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</si>
  <si>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</si>
  <si>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</si>
  <si>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</si>
  <si>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</si>
  <si>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</si>
  <si>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</si>
  <si>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</si>
  <si>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</si>
  <si>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</si>
  <si>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</si>
  <si>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</si>
  <si>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</si>
  <si>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</si>
  <si>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</si>
  <si>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</si>
  <si>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</si>
  <si>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</si>
  <si>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</si>
  <si>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</si>
  <si>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</si>
  <si>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</si>
  <si>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</si>
  <si>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</si>
  <si>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</si>
  <si>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</si>
  <si>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</si>
  <si>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</si>
  <si>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</si>
  <si>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</si>
  <si>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</si>
  <si>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</si>
  <si>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</si>
  <si>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</si>
  <si>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</si>
  <si>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</si>
  <si>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</si>
  <si>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</si>
  <si>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</si>
  <si>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</si>
  <si>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</si>
  <si>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</si>
  <si>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</si>
  <si>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</si>
  <si>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</si>
  <si>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</si>
  <si>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</si>
  <si>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</si>
  <si>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</si>
  <si>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</si>
  <si>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</si>
  <si>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</si>
  <si>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</si>
  <si>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</si>
  <si>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</si>
  <si>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</si>
  <si>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</si>
  <si>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</si>
  <si>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</si>
  <si>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</si>
  <si>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</si>
  <si>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</si>
  <si>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</si>
  <si>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</si>
  <si>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</si>
  <si>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</si>
  <si>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</si>
  <si>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</si>
  <si>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</si>
  <si>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</si>
  <si>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</si>
  <si>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</si>
  <si>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</si>
  <si>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</si>
  <si>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</si>
  <si>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</si>
  <si>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</si>
  <si>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</si>
  <si>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</si>
  <si>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</si>
  <si>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</si>
  <si>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</si>
  <si>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</si>
  <si>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</si>
  <si>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</si>
  <si>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</si>
  <si>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</si>
  <si>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</si>
  <si>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</si>
  <si>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</si>
  <si>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</si>
  <si>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</si>
  <si>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</si>
  <si>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</si>
  <si>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</si>
  <si>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</si>
  <si>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</si>
  <si>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</si>
  <si>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</si>
  <si>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</si>
  <si>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</si>
  <si>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</si>
  <si>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</si>
  <si>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</si>
  <si>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</si>
  <si>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</si>
  <si>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</si>
  <si>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</si>
  <si>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</si>
  <si>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</si>
  <si>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</si>
  <si>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</si>
  <si>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</si>
  <si>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</si>
  <si>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</si>
  <si>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</si>
  <si>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</si>
  <si>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</si>
  <si>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</si>
  <si>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</si>
  <si>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</si>
  <si>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</si>
  <si>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</si>
  <si>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</si>
  <si>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</si>
  <si>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</si>
  <si>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</si>
  <si>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</si>
  <si>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</si>
  <si>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</si>
  <si>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</si>
  <si>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</si>
  <si>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</si>
  <si>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</si>
  <si>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</si>
  <si>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</si>
  <si>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</si>
  <si>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</si>
  <si>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</si>
  <si>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</si>
  <si>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</si>
  <si>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</si>
  <si>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</si>
  <si>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</si>
  <si>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</si>
  <si>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</si>
  <si>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</si>
  <si>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</si>
  <si>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</si>
  <si>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</si>
  <si>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</si>
  <si>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</si>
  <si>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</si>
  <si>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</si>
  <si>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</si>
  <si>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</si>
  <si>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</si>
  <si>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</si>
  <si>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</si>
  <si>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</si>
  <si>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</si>
  <si>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</si>
  <si>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</si>
  <si>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</si>
  <si>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</si>
  <si>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</si>
  <si>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</si>
  <si>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</si>
  <si>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</si>
  <si>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</si>
  <si>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</si>
  <si>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</si>
  <si>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</si>
  <si>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</si>
  <si>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</si>
  <si>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</si>
  <si>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</si>
  <si>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</si>
  <si>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</si>
  <si>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</si>
  <si>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</si>
  <si>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</si>
  <si>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</si>
  <si>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</si>
  <si>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</si>
  <si>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</si>
  <si>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</si>
  <si>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</si>
  <si>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</si>
  <si>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</si>
  <si>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</si>
  <si>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</si>
  <si>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</si>
  <si>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</si>
  <si>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</si>
  <si>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</si>
  <si>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</si>
  <si>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</si>
  <si>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</si>
  <si>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</si>
  <si>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</si>
  <si>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</si>
  <si>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</si>
  <si>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</si>
  <si>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</si>
  <si>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</si>
  <si>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</si>
  <si>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</si>
  <si>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</si>
  <si>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</si>
  <si>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</si>
  <si>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</si>
  <si>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</si>
  <si>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</si>
  <si>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</si>
  <si>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</si>
  <si>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</si>
  <si>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</si>
  <si>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</si>
  <si>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</si>
  <si>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</si>
  <si>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</si>
  <si>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</si>
  <si>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</si>
  <si>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</si>
  <si>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</si>
  <si>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</si>
  <si>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</si>
  <si>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</si>
  <si>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</si>
  <si>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</si>
  <si>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</si>
  <si>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</si>
  <si>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</si>
  <si>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</si>
  <si>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</si>
  <si>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</si>
  <si>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</si>
  <si>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</si>
  <si>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</si>
  <si>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</si>
  <si>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</si>
  <si>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</si>
  <si>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</si>
  <si>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</si>
  <si>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</si>
  <si>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</si>
  <si>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</si>
  <si>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</si>
  <si>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</si>
  <si>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</si>
  <si>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</si>
  <si>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</si>
  <si>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</si>
  <si>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</si>
  <si>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</si>
  <si>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</si>
  <si>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</si>
  <si>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</si>
  <si>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</si>
  <si>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</si>
  <si>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</si>
  <si>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</si>
  <si>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</si>
  <si>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</si>
  <si>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</si>
  <si>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</si>
  <si>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</si>
  <si>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</si>
  <si>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</si>
  <si>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</si>
  <si>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</si>
  <si>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</si>
  <si>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</si>
  <si>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</si>
  <si>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</si>
  <si>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</si>
  <si>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</si>
  <si>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</si>
  <si>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</si>
  <si>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</si>
  <si>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</si>
  <si>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</si>
  <si>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</si>
  <si>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</si>
  <si>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</si>
  <si>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</si>
  <si>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</si>
  <si>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</si>
  <si>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</si>
  <si>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</si>
  <si>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</si>
  <si>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</si>
  <si>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</si>
  <si>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</si>
  <si>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</si>
  <si>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</si>
  <si>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</si>
  <si>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</si>
  <si>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</si>
  <si>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</si>
  <si>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</si>
  <si>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</si>
  <si>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</si>
  <si>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</si>
  <si>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</si>
  <si>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</si>
  <si>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</si>
  <si>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</si>
  <si>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</si>
  <si>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</si>
  <si>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</si>
  <si>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</si>
  <si>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</si>
  <si>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</si>
  <si>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</si>
  <si>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</si>
  <si>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</si>
  <si>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</si>
  <si>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</si>
  <si>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</si>
  <si>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</si>
  <si>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</si>
  <si>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</si>
  <si>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</si>
  <si>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</si>
  <si>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</si>
  <si>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</si>
  <si>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</si>
  <si>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</si>
  <si>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</si>
  <si>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</si>
  <si>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</si>
  <si>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</si>
  <si>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</si>
  <si>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</si>
  <si>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</si>
  <si>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</si>
  <si>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</si>
  <si>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</si>
  <si>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</si>
  <si>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</si>
  <si>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</si>
  <si>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</si>
  <si>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</si>
  <si>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</si>
  <si>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</si>
  <si>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</si>
  <si>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</si>
  <si>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</si>
  <si>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</si>
  <si>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</si>
  <si>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</si>
  <si>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</si>
  <si>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</si>
  <si>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</si>
  <si>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</si>
  <si>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</si>
  <si>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</si>
  <si>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</si>
  <si>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</si>
  <si>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</si>
  <si>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</si>
  <si>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</si>
  <si>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</si>
  <si>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</si>
  <si>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</si>
  <si>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</si>
  <si>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</si>
  <si>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</si>
  <si>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</si>
  <si>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</si>
  <si>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</si>
  <si>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</si>
  <si>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</si>
  <si>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</si>
  <si>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</si>
  <si>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</si>
  <si>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</si>
  <si>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</si>
  <si>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</si>
  <si>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</si>
  <si>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</si>
  <si>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</si>
  <si>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</si>
  <si>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</si>
  <si>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</si>
  <si>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</si>
  <si>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</si>
  <si>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</si>
  <si>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</si>
  <si>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</si>
  <si>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</si>
  <si>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</si>
  <si>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</si>
  <si>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</si>
  <si>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</si>
  <si>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</si>
  <si>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</si>
  <si>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</si>
  <si>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</si>
  <si>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</si>
  <si>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</si>
  <si>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</si>
  <si>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</si>
  <si>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</si>
  <si>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</si>
  <si>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</si>
  <si>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</si>
  <si>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</si>
  <si>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</si>
  <si>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</si>
  <si>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</si>
  <si>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</si>
  <si>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</si>
  <si>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</si>
  <si>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</si>
  <si>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</si>
  <si>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</si>
  <si>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</si>
  <si>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</si>
  <si>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</si>
  <si>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</si>
  <si>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</si>
  <si>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</si>
  <si>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</si>
  <si>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</si>
  <si>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</si>
  <si>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</si>
  <si>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</si>
  <si>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</si>
  <si>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</si>
  <si>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</si>
  <si>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</si>
  <si>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</si>
  <si>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</si>
  <si>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</si>
  <si>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</si>
  <si>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</si>
  <si>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</si>
  <si>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</si>
  <si>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</si>
  <si>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</si>
  <si>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</si>
  <si>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</si>
  <si>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</si>
  <si>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</si>
  <si>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</si>
  <si>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</si>
  <si>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</si>
  <si>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</si>
  <si>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</si>
  <si>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</si>
  <si>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</si>
  <si>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</si>
  <si>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</si>
  <si>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</si>
  <si>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</si>
  <si>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</si>
  <si>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</si>
  <si>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</si>
  <si>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</si>
  <si>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</si>
  <si>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</si>
  <si>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</si>
  <si>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</si>
  <si>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</si>
  <si>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</si>
  <si>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</si>
  <si>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</si>
  <si>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</si>
  <si>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</si>
  <si>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</si>
  <si>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</si>
  <si>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</si>
  <si>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</si>
  <si>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</si>
  <si>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</si>
  <si>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</si>
  <si>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</si>
  <si>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</si>
  <si>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</si>
  <si>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</si>
  <si>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</si>
  <si>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</si>
  <si>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</si>
  <si>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</si>
  <si>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</si>
  <si>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</si>
  <si>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</si>
  <si>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</si>
  <si>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</si>
  <si>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</si>
  <si>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</si>
  <si>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</si>
  <si>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</si>
  <si>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</si>
  <si>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</si>
  <si>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</si>
  <si>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</si>
  <si>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</si>
  <si>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</si>
  <si>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</si>
  <si>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</si>
  <si>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</si>
  <si>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</si>
  <si>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</si>
  <si>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</si>
  <si>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</si>
  <si>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</si>
  <si>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</si>
  <si>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</si>
  <si>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</si>
  <si>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</si>
  <si>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</si>
  <si>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</si>
  <si>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</si>
  <si>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</si>
  <si>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</si>
  <si>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</si>
  <si>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</si>
  <si>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</si>
  <si>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</si>
  <si>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</si>
  <si>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</si>
  <si>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</si>
  <si>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</si>
  <si>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</si>
  <si>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</si>
  <si>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</si>
  <si>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</si>
  <si>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</si>
  <si>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</si>
  <si>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</si>
  <si>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</si>
  <si>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</si>
  <si>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</si>
  <si>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</si>
  <si>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</si>
  <si>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</si>
  <si>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</si>
  <si>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</si>
  <si>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</si>
  <si>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</si>
  <si>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</si>
  <si>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</si>
  <si>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</si>
  <si>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</si>
  <si>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</si>
  <si>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</si>
  <si>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</si>
  <si>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</si>
  <si>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</si>
  <si>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</si>
  <si>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</si>
  <si>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</si>
  <si>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</si>
  <si>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</si>
  <si>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</si>
  <si>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</si>
  <si>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</si>
  <si>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</si>
  <si>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</si>
  <si>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</si>
  <si>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</si>
  <si>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</si>
  <si>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</si>
  <si>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</si>
  <si>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</si>
  <si>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</si>
  <si>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</si>
  <si>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</si>
  <si>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</si>
  <si>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</si>
  <si>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</si>
  <si>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</si>
  <si>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</si>
  <si>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</si>
  <si>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</si>
  <si>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</si>
  <si>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</si>
  <si>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</si>
  <si>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</si>
  <si>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</si>
  <si>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</si>
  <si>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</si>
  <si>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</si>
  <si>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</si>
  <si>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</si>
  <si>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</si>
  <si>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</si>
  <si>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</si>
  <si>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</si>
  <si>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</si>
  <si>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</si>
  <si>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</si>
  <si>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</si>
  <si>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</si>
  <si>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</si>
  <si>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</si>
  <si>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</si>
  <si>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</si>
  <si>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</si>
  <si>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</si>
  <si>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</si>
  <si>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</si>
  <si>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</si>
  <si>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</si>
  <si>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</si>
  <si>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</si>
  <si>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</si>
  <si>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</si>
  <si>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</si>
  <si>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</si>
  <si>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</si>
  <si>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</si>
  <si>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</si>
  <si>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</si>
  <si>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</si>
  <si>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</si>
  <si>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</si>
  <si>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</si>
  <si>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</si>
  <si>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</si>
  <si>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</si>
  <si>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</si>
  <si>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</si>
  <si>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</si>
  <si>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</si>
  <si>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</si>
  <si>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</si>
  <si>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</si>
  <si>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</si>
  <si>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</si>
  <si>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</si>
  <si>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</si>
  <si>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</si>
  <si>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</si>
  <si>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</si>
  <si>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</si>
  <si>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</si>
  <si>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</si>
  <si>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</si>
  <si>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</si>
  <si>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</si>
  <si>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</si>
  <si>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</si>
  <si>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</si>
  <si>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</si>
  <si>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</si>
  <si>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</si>
  <si>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</si>
  <si>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</si>
  <si>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</si>
  <si>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</si>
  <si>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</si>
  <si>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</si>
  <si>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</si>
  <si>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</si>
  <si>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</si>
  <si>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</si>
  <si>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</si>
  <si>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</si>
  <si>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</si>
  <si>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</si>
  <si>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</si>
  <si>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</si>
  <si>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</si>
  <si>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</si>
  <si>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</si>
  <si>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</si>
  <si>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</si>
  <si>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</si>
  <si>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</si>
  <si>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</si>
  <si>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</si>
  <si>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</si>
  <si>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</si>
  <si>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</si>
  <si>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</si>
  <si>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</si>
  <si>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</si>
  <si>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</si>
  <si>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</si>
  <si>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</si>
  <si>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</si>
  <si>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</si>
  <si>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</si>
  <si>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</si>
  <si>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</si>
  <si>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</si>
  <si>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</si>
  <si>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</si>
  <si>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</si>
  <si>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</si>
  <si>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</si>
  <si>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</si>
  <si>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</si>
  <si>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</si>
  <si>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</si>
  <si>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</si>
  <si>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</si>
  <si>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</si>
  <si>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</si>
  <si>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</si>
  <si>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</si>
  <si>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</si>
  <si>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</si>
  <si>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</si>
  <si>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</si>
  <si>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</si>
  <si>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</si>
  <si>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</si>
  <si>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</si>
  <si>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</si>
  <si>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</si>
  <si>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</si>
  <si>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</si>
  <si>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</si>
  <si>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</si>
  <si>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</si>
  <si>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</si>
  <si>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</si>
  <si>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</si>
  <si>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</si>
  <si>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</si>
  <si>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</si>
  <si>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</si>
  <si>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</si>
  <si>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</si>
  <si>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</si>
  <si>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</si>
  <si>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</si>
  <si>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</si>
  <si>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</si>
  <si>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</si>
  <si>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</si>
  <si>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</si>
  <si>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</si>
  <si>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</si>
  <si>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</si>
  <si>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</si>
  <si>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</si>
  <si>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</si>
  <si>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</si>
  <si>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</si>
  <si>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</si>
  <si>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</si>
  <si>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</si>
  <si>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</si>
  <si>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</si>
  <si>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</si>
  <si>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</si>
  <si>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</si>
  <si>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</si>
  <si>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</si>
  <si>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</si>
  <si>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</si>
  <si>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</si>
  <si>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</si>
  <si>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</si>
  <si>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</si>
  <si>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</si>
  <si>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</si>
  <si>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</si>
  <si>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</si>
  <si>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</si>
  <si>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</si>
  <si>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</si>
  <si>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</si>
  <si>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</si>
  <si>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</si>
  <si>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</si>
  <si>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</si>
  <si>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</si>
  <si>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</si>
  <si>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</si>
  <si>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</si>
  <si>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</si>
  <si>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</si>
  <si>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</si>
  <si>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</si>
  <si>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</si>
  <si>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</si>
  <si>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</si>
  <si>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</si>
  <si>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</si>
  <si>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</si>
  <si>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</si>
  <si>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</si>
  <si>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</si>
  <si>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</si>
  <si>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</si>
  <si>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</si>
  <si>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</si>
  <si>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</si>
  <si>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</si>
  <si>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</si>
  <si>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</si>
  <si>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</si>
  <si>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</si>
  <si>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</si>
  <si>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</si>
  <si>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</si>
  <si>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</si>
  <si>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</si>
  <si>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</si>
  <si>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</si>
  <si>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</si>
  <si>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</si>
  <si>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</si>
  <si>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</si>
  <si>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</si>
  <si>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</si>
  <si>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</si>
  <si>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</si>
  <si>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</si>
  <si>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</si>
  <si>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</si>
  <si>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</si>
  <si>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</si>
  <si>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</si>
  <si>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</si>
  <si>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</si>
  <si>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</si>
  <si>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</si>
  <si>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</si>
  <si>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</si>
  <si>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</si>
  <si>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</si>
  <si>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</si>
  <si>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</si>
  <si>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</si>
  <si>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</si>
  <si>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</si>
  <si>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</si>
  <si>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</si>
  <si>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</si>
  <si>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</si>
  <si>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</si>
  <si>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</si>
  <si>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</si>
  <si>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</si>
  <si>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</si>
  <si>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</si>
  <si>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</si>
  <si>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</si>
  <si>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</si>
  <si>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</si>
  <si>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</si>
  <si>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</si>
  <si>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</si>
  <si>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</si>
  <si>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</si>
  <si>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</si>
  <si>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</si>
  <si>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</si>
  <si>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</si>
  <si>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</si>
  <si>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</si>
  <si>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</si>
  <si>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</si>
  <si>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</si>
  <si>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</si>
  <si>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</si>
  <si>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</si>
  <si>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</si>
  <si>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</si>
  <si>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</si>
  <si>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</si>
  <si>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</si>
  <si>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</si>
  <si>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</si>
  <si>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</si>
  <si>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</si>
  <si>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</si>
  <si>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</si>
  <si>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</si>
  <si>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</si>
  <si>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</si>
  <si>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</si>
  <si>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</si>
  <si>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</si>
  <si>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</si>
  <si>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</si>
  <si>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</si>
  <si>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</si>
  <si>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</si>
  <si>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</si>
  <si>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</si>
  <si>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</si>
  <si>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</si>
  <si>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</si>
  <si>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</si>
  <si>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</si>
  <si>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</si>
  <si>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</si>
  <si>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</si>
  <si>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</si>
  <si>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</si>
  <si>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</si>
  <si>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</si>
  <si>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</si>
  <si>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</si>
  <si>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</si>
  <si>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</si>
  <si>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</si>
  <si>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</si>
  <si>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</si>
  <si>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</si>
  <si>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</si>
  <si>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</si>
  <si>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</si>
  <si>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</si>
  <si>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</si>
  <si>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</si>
  <si>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</si>
  <si>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</si>
  <si>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</si>
  <si>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</si>
  <si>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</si>
  <si>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</si>
  <si>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</si>
  <si>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</si>
  <si>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</si>
  <si>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</si>
  <si>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</si>
  <si>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</si>
  <si>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</si>
  <si>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</si>
  <si>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</si>
  <si>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</si>
  <si>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</si>
  <si>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</si>
  <si>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</si>
  <si>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</si>
  <si>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</si>
  <si>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</si>
  <si>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</si>
  <si>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</si>
  <si>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</si>
  <si>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</si>
  <si>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</si>
  <si>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</si>
  <si>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</si>
  <si>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</si>
  <si>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</si>
  <si>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</si>
  <si>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</si>
  <si>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</si>
  <si>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</si>
  <si>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</si>
  <si>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</si>
  <si>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</si>
  <si>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</si>
  <si>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</si>
  <si>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</si>
  <si>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</si>
  <si>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</si>
  <si>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</si>
  <si>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</si>
  <si>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</si>
  <si>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</si>
  <si>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</si>
  <si>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</si>
  <si>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</si>
  <si>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</si>
  <si>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</si>
  <si>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</si>
  <si>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</si>
  <si>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</si>
  <si>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</si>
  <si>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</si>
  <si>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</si>
  <si>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</si>
  <si>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</si>
  <si>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</si>
  <si>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</si>
  <si>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</si>
  <si>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</si>
  <si>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</si>
  <si>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</si>
  <si>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</si>
  <si>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</si>
  <si>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</si>
  <si>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</si>
  <si>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</si>
  <si>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</si>
  <si>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</si>
  <si>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</si>
  <si>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</si>
  <si>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</si>
  <si>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</si>
  <si>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</si>
  <si>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</si>
  <si>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</si>
  <si>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</si>
  <si>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</si>
  <si>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</si>
  <si>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</si>
  <si>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</si>
  <si>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</si>
  <si>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</si>
  <si>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</si>
  <si>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</si>
  <si>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</si>
  <si>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</si>
  <si>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</si>
  <si>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</si>
  <si>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</si>
  <si>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</si>
  <si>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</si>
  <si>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</si>
  <si>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</si>
  <si>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</si>
  <si>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</si>
  <si>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</si>
  <si>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</si>
  <si>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</si>
  <si>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</si>
  <si>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</si>
  <si>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</si>
  <si>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</si>
  <si>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</si>
  <si>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</si>
  <si>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</si>
  <si>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</si>
  <si>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</si>
  <si>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</si>
  <si>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</si>
  <si>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</si>
  <si>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</si>
  <si>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</si>
  <si>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</si>
  <si>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</si>
  <si>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</si>
  <si>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</si>
  <si>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</si>
  <si>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</si>
  <si>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</si>
  <si>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</si>
  <si>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</si>
  <si>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</si>
  <si>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</si>
  <si>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</si>
  <si>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</si>
  <si>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</si>
  <si>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</si>
  <si>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</si>
  <si>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</si>
  <si>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</si>
  <si>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</si>
  <si>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</si>
  <si>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</si>
  <si>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</si>
  <si>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</si>
  <si>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</si>
  <si>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</si>
  <si>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</si>
  <si>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</si>
  <si>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</si>
  <si>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</si>
  <si>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</si>
  <si>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</si>
  <si>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</si>
  <si>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</si>
  <si>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</si>
  <si>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</si>
  <si>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</si>
  <si>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</si>
  <si>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</si>
  <si>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</si>
  <si>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</si>
  <si>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</si>
  <si>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</si>
  <si>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</si>
  <si>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</si>
  <si>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</si>
  <si>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</si>
  <si>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</si>
  <si>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</si>
  <si>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</si>
  <si>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</si>
  <si>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</si>
  <si>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</si>
  <si>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</si>
  <si>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</si>
  <si>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</si>
  <si>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</si>
  <si>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</si>
  <si>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</si>
  <si>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</si>
  <si>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</si>
  <si>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</si>
  <si>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</si>
  <si>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</si>
  <si>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</si>
  <si>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</si>
  <si>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</si>
  <si>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</si>
  <si>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</si>
  <si>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</si>
  <si>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</si>
  <si>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</si>
  <si>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</si>
  <si>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</si>
  <si>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</si>
  <si>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</si>
  <si>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</si>
  <si>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</si>
  <si>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</si>
  <si>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</si>
  <si>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</si>
  <si>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</si>
  <si>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</si>
  <si>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</si>
  <si>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</si>
  <si>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</si>
  <si>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</si>
  <si>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</si>
  <si>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</si>
  <si>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</si>
  <si>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</si>
  <si>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</si>
  <si>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</si>
  <si>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</si>
  <si>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</si>
  <si>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</si>
  <si>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</si>
  <si>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</si>
  <si>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</si>
  <si>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</si>
  <si>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</si>
  <si>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</si>
  <si>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</si>
  <si>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</si>
  <si>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</si>
  <si>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</si>
  <si>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</si>
  <si>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</si>
  <si>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</si>
  <si>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</si>
  <si>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</si>
  <si>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</si>
  <si>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</si>
  <si>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</si>
  <si>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</si>
  <si>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</si>
  <si>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</si>
  <si>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</si>
  <si>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</si>
  <si>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</si>
  <si>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</si>
  <si>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</si>
  <si>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</si>
  <si>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</si>
  <si>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</si>
  <si>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</si>
  <si>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</si>
  <si>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</si>
  <si>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</si>
  <si>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</si>
  <si>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</si>
  <si>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</si>
  <si>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</si>
  <si>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</si>
  <si>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</si>
  <si>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</si>
  <si>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</si>
  <si>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</si>
  <si>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</si>
  <si>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</si>
  <si>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</si>
  <si>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</si>
  <si>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</si>
  <si>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</si>
  <si>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</si>
  <si>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</si>
  <si>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</si>
  <si>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</si>
  <si>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</si>
  <si>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</si>
  <si>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</si>
  <si>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</si>
  <si>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</si>
  <si>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</si>
  <si>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</si>
  <si>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</si>
  <si>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</si>
  <si>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</si>
  <si>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</si>
  <si>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</si>
  <si>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</si>
  <si>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</si>
  <si>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</si>
  <si>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</si>
  <si>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</si>
  <si>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</si>
  <si>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</si>
  <si>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</si>
  <si>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</si>
  <si>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</si>
  <si>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</si>
  <si>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</si>
  <si>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</si>
  <si>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</si>
  <si>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</si>
  <si>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</si>
  <si>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</si>
  <si>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</si>
  <si>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</si>
  <si>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</si>
  <si>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</si>
  <si>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</si>
  <si>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</si>
  <si>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</si>
  <si>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</si>
  <si>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</si>
  <si>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</si>
  <si>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</si>
  <si>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</si>
  <si>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</si>
  <si>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</si>
  <si>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</si>
  <si>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</si>
  <si>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</si>
  <si>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</si>
  <si>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</si>
  <si>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</si>
  <si>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</si>
  <si>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</si>
  <si>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</si>
  <si>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</si>
  <si>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</si>
  <si>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</si>
  <si>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</si>
  <si>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</si>
  <si>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</si>
  <si>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</si>
  <si>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</si>
  <si>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</si>
  <si>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</si>
  <si>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</si>
  <si>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</si>
  <si>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</si>
  <si>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</si>
  <si>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</si>
  <si>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</si>
  <si>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</si>
  <si>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</si>
  <si>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</si>
  <si>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</si>
  <si>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</si>
  <si>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</si>
  <si>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</si>
  <si>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</si>
  <si>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</si>
  <si>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</si>
  <si>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</si>
  <si>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</si>
  <si>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</si>
  <si>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</si>
  <si>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</si>
  <si>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</si>
  <si>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</si>
  <si>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</si>
  <si>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</si>
  <si>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</si>
  <si>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</si>
  <si>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</si>
  <si>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</si>
  <si>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</si>
  <si>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</si>
  <si>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</si>
  <si>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</si>
  <si>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</si>
  <si>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</si>
  <si>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</si>
  <si>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</si>
  <si>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</si>
  <si>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</si>
  <si>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</si>
  <si>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</si>
  <si>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</si>
  <si>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</si>
  <si>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</si>
  <si>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</si>
  <si>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</si>
  <si>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</si>
  <si>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</si>
  <si>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</si>
  <si>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</si>
  <si>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</si>
  <si>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</si>
  <si>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</si>
  <si>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</si>
  <si>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</si>
  <si>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</si>
  <si>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</si>
  <si>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</si>
  <si>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</si>
  <si>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</si>
  <si>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</si>
  <si>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</si>
  <si>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</si>
  <si>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</si>
  <si>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</si>
  <si>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</si>
  <si>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</si>
  <si>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</si>
  <si>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</si>
  <si>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</si>
  <si>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</si>
  <si>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</si>
  <si>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</si>
  <si>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</si>
  <si>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</si>
  <si>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</si>
  <si>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</si>
  <si>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</si>
  <si>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</si>
  <si>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</si>
  <si>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</si>
  <si>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</si>
  <si>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</si>
  <si>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</si>
  <si>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</si>
  <si>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</si>
  <si>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</si>
  <si>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</si>
  <si>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</si>
  <si>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</si>
  <si>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</si>
  <si>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</si>
  <si>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</si>
  <si>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</si>
  <si>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</si>
  <si>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</si>
  <si>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</si>
  <si>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</si>
  <si>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</si>
  <si>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</si>
  <si>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</si>
  <si>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</si>
  <si>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</si>
  <si>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</si>
  <si>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</si>
  <si>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</si>
  <si>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</si>
  <si>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</si>
  <si>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</si>
  <si>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</si>
  <si>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</si>
  <si>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</si>
  <si>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</si>
  <si>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</si>
  <si>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</si>
  <si>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</si>
  <si>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</si>
  <si>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</si>
  <si>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</si>
  <si>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</si>
  <si>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</si>
  <si>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</si>
  <si>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</si>
  <si>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</si>
  <si>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</si>
  <si>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</si>
  <si>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</si>
  <si>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</si>
  <si>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</si>
  <si>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</si>
  <si>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</si>
  <si>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</si>
  <si>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</si>
  <si>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</si>
  <si>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</si>
  <si>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</si>
  <si>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</si>
  <si>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</si>
  <si>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</si>
  <si>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</si>
  <si>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</si>
  <si>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</si>
  <si>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</si>
  <si>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</si>
  <si>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</si>
  <si>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</si>
  <si>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</si>
  <si>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</si>
  <si>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</si>
  <si>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</si>
  <si>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</si>
  <si>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</si>
  <si>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</si>
  <si>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</si>
  <si>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</si>
  <si>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</si>
  <si>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</si>
  <si>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</si>
  <si>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</si>
  <si>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</si>
  <si>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</si>
  <si>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</si>
  <si>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</si>
  <si>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</si>
  <si>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</si>
  <si>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</si>
  <si>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</si>
  <si>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</si>
  <si>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</si>
  <si>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</si>
  <si>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</si>
  <si>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</si>
  <si>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</si>
  <si>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</si>
  <si>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</si>
  <si>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</si>
  <si>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</si>
  <si>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</si>
  <si>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</si>
  <si>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</si>
  <si>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</si>
  <si>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</si>
  <si>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</si>
  <si>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</si>
  <si>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</si>
  <si>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</si>
  <si>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</si>
  <si>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</si>
  <si>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</si>
  <si>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</si>
  <si>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</si>
  <si>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</si>
  <si>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</si>
  <si>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</si>
  <si>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</si>
  <si>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</si>
  <si>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</si>
  <si>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</si>
  <si>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</si>
  <si>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</si>
  <si>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</si>
  <si>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</si>
  <si>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</si>
  <si>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</si>
  <si>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</si>
  <si>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</si>
  <si>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</si>
  <si>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</si>
  <si>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</si>
  <si>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</si>
  <si>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</si>
  <si>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</si>
  <si>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</si>
  <si>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</si>
  <si>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</si>
  <si>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</si>
  <si>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</si>
  <si>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</si>
  <si>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</si>
  <si>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</si>
  <si>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</si>
  <si>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</si>
  <si>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</si>
  <si>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</si>
  <si>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</si>
  <si>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</si>
  <si>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</si>
  <si>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</si>
  <si>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</si>
  <si>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</si>
  <si>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</si>
  <si>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</si>
  <si>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</si>
  <si>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</si>
  <si>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</si>
  <si>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</si>
  <si>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</si>
  <si>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</si>
  <si>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</si>
  <si>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</si>
  <si>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</si>
  <si>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</si>
  <si>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</si>
  <si>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</si>
  <si>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</si>
  <si>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</si>
  <si>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</si>
  <si>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</si>
  <si>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</si>
  <si>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</si>
  <si>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</si>
  <si>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</si>
  <si>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</si>
  <si>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</si>
  <si>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</si>
  <si>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</si>
  <si>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</si>
  <si>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</si>
  <si>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</si>
  <si>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</si>
  <si>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</si>
  <si>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</si>
  <si>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</si>
  <si>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</si>
  <si>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</si>
  <si>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</si>
  <si>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</si>
  <si>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</si>
  <si>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</si>
  <si>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</si>
  <si>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</si>
  <si>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</si>
  <si>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</si>
  <si>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</si>
  <si>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</si>
  <si>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</si>
  <si>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</si>
  <si>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</si>
  <si>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</si>
  <si>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</si>
  <si>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</si>
  <si>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</si>
  <si>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</si>
  <si>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</si>
  <si>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</si>
  <si>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</si>
  <si>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</si>
  <si>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</si>
  <si>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</si>
  <si>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</si>
  <si>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</si>
  <si>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</si>
  <si>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</si>
  <si>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</si>
  <si>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</si>
  <si>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</si>
  <si>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</si>
  <si>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</si>
  <si>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</si>
  <si>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</si>
  <si>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</si>
  <si>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</si>
  <si>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</si>
  <si>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</si>
  <si>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</si>
  <si>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</si>
  <si>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</si>
  <si>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</si>
  <si>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</si>
  <si>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</si>
  <si>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</si>
  <si>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</si>
  <si>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</si>
  <si>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</si>
  <si>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</si>
  <si>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</si>
  <si>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</si>
  <si>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</si>
  <si>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</si>
  <si>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</si>
  <si>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</si>
  <si>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</si>
  <si>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</si>
  <si>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</si>
  <si>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</si>
  <si>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</si>
  <si>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</si>
  <si>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</si>
  <si>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</si>
  <si>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</si>
  <si>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</si>
  <si>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</si>
  <si>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</si>
  <si>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</si>
  <si>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</si>
  <si>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</si>
  <si>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</si>
  <si>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</si>
  <si>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</si>
  <si>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</si>
  <si>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</si>
  <si>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</si>
  <si>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</si>
  <si>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</si>
  <si>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</si>
  <si>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</si>
  <si>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</si>
  <si>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</si>
  <si>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</si>
  <si>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</si>
  <si>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</si>
  <si>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</si>
  <si>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</si>
  <si>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</si>
  <si>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</si>
  <si>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</si>
  <si>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</si>
  <si>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</si>
  <si>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</si>
  <si>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</si>
  <si>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</si>
  <si>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</si>
  <si>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</si>
  <si>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</si>
  <si>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</si>
  <si>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</si>
  <si>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</si>
  <si>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</si>
  <si>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</si>
  <si>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</si>
  <si>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</si>
  <si>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</si>
  <si>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</si>
  <si>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</si>
  <si>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</si>
  <si>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</si>
  <si>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</si>
  <si>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</si>
  <si>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</si>
  <si>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</si>
  <si>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</si>
  <si>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</si>
  <si>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</si>
  <si>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</si>
  <si>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</si>
  <si>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</si>
  <si>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</si>
  <si>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</si>
  <si>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</si>
  <si>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</si>
  <si>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</si>
  <si>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</si>
  <si>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</si>
  <si>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</si>
  <si>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</si>
  <si>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</si>
  <si>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</si>
  <si>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</si>
  <si>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</si>
  <si>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</si>
  <si>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</si>
  <si>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</si>
  <si>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</si>
  <si>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</si>
  <si>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</si>
  <si>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</si>
  <si>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</si>
  <si>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</si>
  <si>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</si>
  <si>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</si>
  <si>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</si>
  <si>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</si>
  <si>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</si>
  <si>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</si>
  <si>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</si>
  <si>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</si>
  <si>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</si>
  <si>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</si>
  <si>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</si>
  <si>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</si>
  <si>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</si>
  <si>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</si>
  <si>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</si>
  <si>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</si>
  <si>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</si>
  <si>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</si>
  <si>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</si>
  <si>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</si>
  <si>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</si>
  <si>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</si>
  <si>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</si>
  <si>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</si>
  <si>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</si>
  <si>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</si>
  <si>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</si>
  <si>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</si>
  <si>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</si>
  <si>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</si>
  <si>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</si>
  <si>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</si>
  <si>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</si>
  <si>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</si>
  <si>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</si>
  <si>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</si>
  <si>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</si>
  <si>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</si>
  <si>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</si>
  <si>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</si>
  <si>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</si>
  <si>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</si>
  <si>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</si>
  <si>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</si>
  <si>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</si>
  <si>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</si>
  <si>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</si>
  <si>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</si>
  <si>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</si>
  <si>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</si>
  <si>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</si>
  <si>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</si>
  <si>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</si>
  <si>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</si>
  <si>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</si>
  <si>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</si>
  <si>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</si>
  <si>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</si>
  <si>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</si>
  <si>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</si>
  <si>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</si>
  <si>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</si>
  <si>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</si>
  <si>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</si>
  <si>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</si>
  <si>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</si>
  <si>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</si>
  <si>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</si>
  <si>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</si>
  <si>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</si>
  <si>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</si>
  <si>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</si>
  <si>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</si>
  <si>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</si>
  <si>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</si>
  <si>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</si>
  <si>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</si>
  <si>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</si>
  <si>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</si>
  <si>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</si>
  <si>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</si>
  <si>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</si>
  <si>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</si>
  <si>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</si>
  <si>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</si>
  <si>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</si>
  <si>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</si>
  <si>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</si>
  <si>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</si>
  <si>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</si>
  <si>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</si>
  <si>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</si>
  <si>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</si>
  <si>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</si>
  <si>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</si>
  <si>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</si>
  <si>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</si>
  <si>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</si>
  <si>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</si>
  <si>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</si>
  <si>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</si>
  <si>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</si>
  <si>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</si>
  <si>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</si>
  <si>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</si>
  <si>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</si>
  <si>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</si>
  <si>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</si>
  <si>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</si>
  <si>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</si>
  <si>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</si>
  <si>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</si>
  <si>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</si>
  <si>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</si>
  <si>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</si>
  <si>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</si>
  <si>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</si>
  <si>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</si>
  <si>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</si>
  <si>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</si>
  <si>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</si>
  <si>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</si>
  <si>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</si>
  <si>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</si>
  <si>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</si>
  <si>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</si>
  <si>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</si>
  <si>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</si>
  <si>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</si>
  <si>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</si>
  <si>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</si>
  <si>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</si>
  <si>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</si>
  <si>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</si>
  <si>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</si>
  <si>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</si>
  <si>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</si>
  <si>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</si>
  <si>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</si>
  <si>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</si>
  <si>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</si>
  <si>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</si>
  <si>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</si>
  <si>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</si>
  <si>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</si>
  <si>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</si>
  <si>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</si>
  <si>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</si>
  <si>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</si>
  <si>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</si>
  <si>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</si>
  <si>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</si>
  <si>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</si>
  <si>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</si>
  <si>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</si>
  <si>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</si>
  <si>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</si>
  <si>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</si>
  <si>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</si>
  <si>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</si>
  <si>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</si>
  <si>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</si>
  <si>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</si>
  <si>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</si>
  <si>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</si>
  <si>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</si>
  <si>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</si>
  <si>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</si>
  <si>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</si>
  <si>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</si>
  <si>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</si>
  <si>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</si>
  <si>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</si>
  <si>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</si>
  <si>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</si>
  <si>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</si>
  <si>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</si>
  <si>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</si>
  <si>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</si>
  <si>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</si>
  <si>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</si>
  <si>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</si>
  <si>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</si>
  <si>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</si>
  <si>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</si>
  <si>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</si>
  <si>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</si>
  <si>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</si>
  <si>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</si>
  <si>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</si>
  <si>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</si>
  <si>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</si>
  <si>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</si>
  <si>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</si>
  <si>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</si>
  <si>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</si>
  <si>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</si>
  <si>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</si>
  <si>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</si>
  <si>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</si>
  <si>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</si>
  <si>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</si>
  <si>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</si>
  <si>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</si>
  <si>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</si>
  <si>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</si>
  <si>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</si>
  <si>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</si>
  <si>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</si>
  <si>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</si>
  <si>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</si>
  <si>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</si>
  <si>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</si>
  <si>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</si>
  <si>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</si>
  <si>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</si>
  <si>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</si>
  <si>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</si>
  <si>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</si>
  <si>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</si>
  <si>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</si>
  <si>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</si>
  <si>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</si>
  <si>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</si>
  <si>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</si>
  <si>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</si>
  <si>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</si>
  <si>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</si>
  <si>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</si>
  <si>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</si>
  <si>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</si>
  <si>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</si>
  <si>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</si>
  <si>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</si>
  <si>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</si>
  <si>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</si>
  <si>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</si>
  <si>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</si>
  <si>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</si>
  <si>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</si>
  <si>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</si>
  <si>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</si>
  <si>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</si>
  <si>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</si>
  <si>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</si>
  <si>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</si>
  <si>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</si>
  <si>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</si>
  <si>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</si>
  <si>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</si>
  <si>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</si>
  <si>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</si>
  <si>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</si>
  <si>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</si>
  <si>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</si>
  <si>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</si>
  <si>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</si>
  <si>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</si>
  <si>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</si>
  <si>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</si>
  <si>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</si>
  <si>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</si>
  <si>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</si>
  <si>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</si>
  <si>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</si>
  <si>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</si>
  <si>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</si>
  <si>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</si>
  <si>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</si>
  <si>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</si>
  <si>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</si>
  <si>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</si>
  <si>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</si>
  <si>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</si>
  <si>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</si>
  <si>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</si>
  <si>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</si>
  <si>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</si>
  <si>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</si>
  <si>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</si>
  <si>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</si>
  <si>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</si>
  <si>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</si>
  <si>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</si>
  <si>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</si>
  <si>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</si>
  <si>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</si>
  <si>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</si>
  <si>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</si>
  <si>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</si>
  <si>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</si>
  <si>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</si>
  <si>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</si>
  <si>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</si>
  <si>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</si>
  <si>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</si>
  <si>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</si>
  <si>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</si>
  <si>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</si>
  <si>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</si>
  <si>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</si>
  <si>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</si>
  <si>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</si>
  <si>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</si>
  <si>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</si>
  <si>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</si>
  <si>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</si>
  <si>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</si>
  <si>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</si>
  <si>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</si>
  <si>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</si>
  <si>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</si>
  <si>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</si>
  <si>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</si>
  <si>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</si>
  <si>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</si>
  <si>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</si>
  <si>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</si>
  <si>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</si>
  <si>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</si>
  <si>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</si>
  <si>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</si>
  <si>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</si>
  <si>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</si>
  <si>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</si>
  <si>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</si>
  <si>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</si>
  <si>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</si>
  <si>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</si>
  <si>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</si>
  <si>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</si>
  <si>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</si>
  <si>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</si>
  <si>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</si>
  <si>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</si>
  <si>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</si>
  <si>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</si>
  <si>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</si>
  <si>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</si>
  <si>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</si>
  <si>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</si>
  <si>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</si>
  <si>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</si>
  <si>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</si>
  <si>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</si>
  <si>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</si>
  <si>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</si>
  <si>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</si>
  <si>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</si>
  <si>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</si>
  <si>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</si>
  <si>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</si>
  <si>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</si>
  <si>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</si>
  <si>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</si>
  <si>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</si>
  <si>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</si>
  <si>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</si>
  <si>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</si>
  <si>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</si>
  <si>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</si>
  <si>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</si>
  <si>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</si>
  <si>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</si>
  <si>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</si>
  <si>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</si>
  <si>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</si>
  <si>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</si>
  <si>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</si>
  <si>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</si>
  <si>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</si>
  <si>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</si>
  <si>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</si>
  <si>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</si>
  <si>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</si>
  <si>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</si>
  <si>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</si>
  <si>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</si>
  <si>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</si>
  <si>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</si>
  <si>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</si>
  <si>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</si>
  <si>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</si>
  <si>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</si>
  <si>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</si>
  <si>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</si>
  <si>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</si>
  <si>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</si>
  <si>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</si>
  <si>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</si>
  <si>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</si>
  <si>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</si>
  <si>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</si>
  <si>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</si>
  <si>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</si>
  <si>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</si>
  <si>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</si>
  <si>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</si>
  <si>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</si>
  <si>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</si>
  <si>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</si>
  <si>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</si>
  <si>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</si>
  <si>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</si>
  <si>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</si>
  <si>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</si>
  <si>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</si>
  <si>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</si>
  <si>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</si>
  <si>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</si>
  <si>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</si>
  <si>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</si>
  <si>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</si>
  <si>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</si>
  <si>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</si>
  <si>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</si>
  <si>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</si>
  <si>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</si>
  <si>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</si>
  <si>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</si>
  <si>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</si>
  <si>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</si>
  <si>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</si>
  <si>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</si>
  <si>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</si>
  <si>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</si>
  <si>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</si>
  <si>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</si>
  <si>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</si>
  <si>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</si>
  <si>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</si>
  <si>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</si>
  <si>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</si>
  <si>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</si>
  <si>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</si>
  <si>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</si>
  <si>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</si>
  <si>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</si>
  <si>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</si>
  <si>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</si>
  <si>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</si>
  <si>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</si>
  <si>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</si>
  <si>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</si>
  <si>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</si>
  <si>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</si>
  <si>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</si>
  <si>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</si>
  <si>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</si>
  <si>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</si>
  <si>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</si>
  <si>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</si>
  <si>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</si>
  <si>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</si>
  <si>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</si>
  <si>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</si>
  <si>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</si>
  <si>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</si>
  <si>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</si>
  <si>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</si>
  <si>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</si>
  <si>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</si>
  <si>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</si>
  <si>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</si>
  <si>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</si>
  <si>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</si>
  <si>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</si>
  <si>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</si>
  <si>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</si>
  <si>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</si>
  <si>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</si>
  <si>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</si>
  <si>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</si>
  <si>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</si>
  <si>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</si>
  <si>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</si>
  <si>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</si>
  <si>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</si>
  <si>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</si>
  <si>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</si>
  <si>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</si>
  <si>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</si>
  <si>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</si>
  <si>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</si>
  <si>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</si>
  <si>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</si>
  <si>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</si>
  <si>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</si>
  <si>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</si>
  <si>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</si>
  <si>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</si>
  <si>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</si>
  <si>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</si>
  <si>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</si>
  <si>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</si>
  <si>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</si>
  <si>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</si>
  <si>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</si>
  <si>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</si>
  <si>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</si>
  <si>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</si>
  <si>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</si>
  <si>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</si>
  <si>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</si>
  <si>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</si>
  <si>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</si>
  <si>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</si>
  <si>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</si>
  <si>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</si>
  <si>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</si>
  <si>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</si>
  <si>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</si>
  <si>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</si>
  <si>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</si>
  <si>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</si>
  <si>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</si>
  <si>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</si>
  <si>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</si>
  <si>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</si>
  <si>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</si>
  <si>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</si>
  <si>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</si>
  <si>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</si>
  <si>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</si>
  <si>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</si>
  <si>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</si>
  <si>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</si>
  <si>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</si>
  <si>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</si>
  <si>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</si>
  <si>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</si>
  <si>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</si>
  <si>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</si>
  <si>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</si>
  <si>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</si>
  <si>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</si>
  <si>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</si>
  <si>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</si>
  <si>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</si>
  <si>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</si>
  <si>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</si>
  <si>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</si>
  <si>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</si>
  <si>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</si>
  <si>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</si>
  <si>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</si>
  <si>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</si>
  <si>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</si>
  <si>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</si>
  <si>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</si>
  <si>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</si>
  <si>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</si>
  <si>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</si>
  <si>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</si>
  <si>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</si>
  <si>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</si>
  <si>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</si>
  <si>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</si>
  <si>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</si>
  <si>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</si>
  <si>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</si>
  <si>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</si>
  <si>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</si>
  <si>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</si>
  <si>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</si>
  <si>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</si>
  <si>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</si>
  <si>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</si>
  <si>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</si>
  <si>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</si>
  <si>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</si>
  <si>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</si>
  <si>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</si>
  <si>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</si>
  <si>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</si>
  <si>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</si>
  <si>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</si>
  <si>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</si>
  <si>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</si>
  <si>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</si>
  <si>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</si>
  <si>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</si>
  <si>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</si>
  <si>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</si>
  <si>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</si>
  <si>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</si>
  <si>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</si>
  <si>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</si>
  <si>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</si>
  <si>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</si>
  <si>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</si>
  <si>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</si>
  <si>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</si>
  <si>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</si>
  <si>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</si>
  <si>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</si>
  <si>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</si>
  <si>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</si>
  <si>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</si>
  <si>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</si>
  <si>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</si>
  <si>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</si>
  <si>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</si>
  <si>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</si>
  <si>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</si>
  <si>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</si>
  <si>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</si>
  <si>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</si>
  <si>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</si>
  <si>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</si>
  <si>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</si>
  <si>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</si>
  <si>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</si>
  <si>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</si>
  <si>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</si>
  <si>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</si>
  <si>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</si>
  <si>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</si>
  <si>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</si>
  <si>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</si>
  <si>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</si>
  <si>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</si>
  <si>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</si>
  <si>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</si>
  <si>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</si>
  <si>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</si>
  <si>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</si>
  <si>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</si>
  <si>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</si>
  <si>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</si>
  <si>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</si>
  <si>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</si>
  <si>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</si>
  <si>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</si>
  <si>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</si>
  <si>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</si>
  <si>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</si>
  <si>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</si>
  <si>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</si>
  <si>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</si>
  <si>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</si>
  <si>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</si>
  <si>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</si>
  <si>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</si>
  <si>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</si>
  <si>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</si>
  <si>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</si>
  <si>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</si>
  <si>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</si>
  <si>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</si>
  <si>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</si>
  <si>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</si>
  <si>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</si>
  <si>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</si>
  <si>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</si>
  <si>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</si>
  <si>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</si>
  <si>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</si>
  <si>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</si>
  <si>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</si>
  <si>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</si>
  <si>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</si>
  <si>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</si>
  <si>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</si>
  <si>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</si>
  <si>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</si>
  <si>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</si>
  <si>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</si>
  <si>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</si>
  <si>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</si>
  <si>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</si>
  <si>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</si>
  <si>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</si>
  <si>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</si>
  <si>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</si>
  <si>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</si>
  <si>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</si>
  <si>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</si>
  <si>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</si>
  <si>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</si>
  <si>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</si>
  <si>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</si>
  <si>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</si>
  <si>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</si>
  <si>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</si>
  <si>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</si>
  <si>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</si>
  <si>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</si>
  <si>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</si>
  <si>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</si>
  <si>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</si>
  <si>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</si>
  <si>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</si>
  <si>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</si>
  <si>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</si>
  <si>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</si>
  <si>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</si>
  <si>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</si>
  <si>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</si>
  <si>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</si>
  <si>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</si>
  <si>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</si>
  <si>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</si>
  <si>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</si>
  <si>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</si>
  <si>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</si>
  <si>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</si>
  <si>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</si>
  <si>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</si>
  <si>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</si>
  <si>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</si>
  <si>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</si>
  <si>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</si>
  <si>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</si>
  <si>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</si>
  <si>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</si>
  <si>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</si>
  <si>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</si>
  <si>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</si>
  <si>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</si>
  <si>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</si>
  <si>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</si>
  <si>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</si>
  <si>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</si>
  <si>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</si>
  <si>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</si>
  <si>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</si>
  <si>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</si>
  <si>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</si>
  <si>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</si>
  <si>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</si>
  <si>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</si>
  <si>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</si>
  <si>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</si>
  <si>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</si>
  <si>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</si>
  <si>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</si>
  <si>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</si>
  <si>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</si>
  <si>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</si>
  <si>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</si>
  <si>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</si>
  <si>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</si>
  <si>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</si>
  <si>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</si>
  <si>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</si>
  <si>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</si>
  <si>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</si>
  <si>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</si>
  <si>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</si>
  <si>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</si>
  <si>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</si>
  <si>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</si>
  <si>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</si>
  <si>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</si>
  <si>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</si>
  <si>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</si>
  <si>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</si>
  <si>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</si>
  <si>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</si>
  <si>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</si>
  <si>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</si>
  <si>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</si>
  <si>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</si>
  <si>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</si>
  <si>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</si>
  <si>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</si>
  <si>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</si>
  <si>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</si>
  <si>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</si>
  <si>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</si>
  <si>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</si>
  <si>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</si>
  <si>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</si>
  <si>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</si>
  <si>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</si>
  <si>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</si>
  <si>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</si>
  <si>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</si>
  <si>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</si>
  <si>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</si>
  <si>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</si>
  <si>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</si>
  <si>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</si>
  <si>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</si>
  <si>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</si>
  <si>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</si>
  <si>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</si>
  <si>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</si>
  <si>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</si>
  <si>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</si>
  <si>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</si>
  <si>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</si>
  <si>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</si>
  <si>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</si>
  <si>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</si>
  <si>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</si>
  <si>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</si>
  <si>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</si>
  <si>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</si>
  <si>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</si>
  <si>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</si>
  <si>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</si>
  <si>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</si>
  <si>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</si>
  <si>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</si>
  <si>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</si>
  <si>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</si>
  <si>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</si>
  <si>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</si>
  <si>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</si>
  <si>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</si>
  <si>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</si>
  <si>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</si>
  <si>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</si>
  <si>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</si>
  <si>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</si>
  <si>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</si>
  <si>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</si>
  <si>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</si>
  <si>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</si>
  <si>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</si>
  <si>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</si>
  <si>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</si>
  <si>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</si>
  <si>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</si>
  <si>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</si>
  <si>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</si>
  <si>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</si>
  <si>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</si>
  <si>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</si>
  <si>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</si>
  <si>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</si>
  <si>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</si>
  <si>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</si>
  <si>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</si>
  <si>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</si>
  <si>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</si>
  <si>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</si>
  <si>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</si>
  <si>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</si>
  <si>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</si>
  <si>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</si>
  <si>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</si>
  <si>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</si>
  <si>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</si>
  <si>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</si>
  <si>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</si>
  <si>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</si>
  <si>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</si>
  <si>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</si>
  <si>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</si>
  <si>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</si>
  <si>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</si>
  <si>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</si>
  <si>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</si>
  <si>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</si>
  <si>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</si>
  <si>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</si>
  <si>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</si>
  <si>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</si>
  <si>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</si>
  <si>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</si>
  <si>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</si>
  <si>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</si>
  <si>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</si>
  <si>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</si>
  <si>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</si>
  <si>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</si>
  <si>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</si>
  <si>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</si>
  <si>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</si>
  <si>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</si>
  <si>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</si>
  <si>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</si>
  <si>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</si>
  <si>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</si>
  <si>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</si>
  <si>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</si>
  <si>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</si>
  <si>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</si>
  <si>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</si>
  <si>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</si>
  <si>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</si>
  <si>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</si>
  <si>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</si>
  <si>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</si>
  <si>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</si>
  <si>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</si>
  <si>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</si>
  <si>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</si>
  <si>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</si>
  <si>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</si>
  <si>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</si>
  <si>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</si>
  <si>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</si>
  <si>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</si>
  <si>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</si>
  <si>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</si>
  <si>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</si>
  <si>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</si>
  <si>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</si>
  <si>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</si>
  <si>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</si>
  <si>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</si>
  <si>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</si>
  <si>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</si>
  <si>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</si>
  <si>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</si>
  <si>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</si>
  <si>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</si>
  <si>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</si>
  <si>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</si>
  <si>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</si>
  <si>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</si>
  <si>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</si>
  <si>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</si>
  <si>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</si>
  <si>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</si>
  <si>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</si>
  <si>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</si>
  <si>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</si>
  <si>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</si>
  <si>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</si>
  <si>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</si>
  <si>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</si>
  <si>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</si>
  <si>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</si>
  <si>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</si>
  <si>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</si>
  <si>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</si>
  <si>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</si>
  <si>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</si>
  <si>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</si>
  <si>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</si>
  <si>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</si>
  <si>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</si>
  <si>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</si>
  <si>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</si>
  <si>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</si>
  <si>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</si>
  <si>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</si>
  <si>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</si>
  <si>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</si>
  <si>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</si>
  <si>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</si>
  <si>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</si>
  <si>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</si>
  <si>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</si>
  <si>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</si>
  <si>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</si>
  <si>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</si>
  <si>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</si>
  <si>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</si>
  <si>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</si>
  <si>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</si>
  <si>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</si>
  <si>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</si>
  <si>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</si>
  <si>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</si>
  <si>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</si>
  <si>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</si>
  <si>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</si>
  <si>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</si>
  <si>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</si>
  <si>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</si>
  <si>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</si>
  <si>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</si>
  <si>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</si>
  <si>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</si>
  <si>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</si>
  <si>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</si>
  <si>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</si>
  <si>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</si>
  <si>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</si>
  <si>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</si>
  <si>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</si>
  <si>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</si>
  <si>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</si>
  <si>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</si>
  <si>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</si>
  <si>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</si>
  <si>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</si>
  <si>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</si>
  <si>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</si>
  <si>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</si>
  <si>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</si>
  <si>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</si>
  <si>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</si>
  <si>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</si>
  <si>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</si>
  <si>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</si>
  <si>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</si>
  <si>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</si>
  <si>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</si>
  <si>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</si>
  <si>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</si>
  <si>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</si>
  <si>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</si>
  <si>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</si>
  <si>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</si>
  <si>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</si>
  <si>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</si>
  <si>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</si>
  <si>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</si>
  <si>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</si>
  <si>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</si>
  <si>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</si>
  <si>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</si>
  <si>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</si>
  <si>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</si>
  <si>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</si>
  <si>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</si>
  <si>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</si>
  <si>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</si>
  <si>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</si>
  <si>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</si>
  <si>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</si>
  <si>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</si>
  <si>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</si>
  <si>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</si>
  <si>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</si>
  <si>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</si>
  <si>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</si>
  <si>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</si>
  <si>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</si>
  <si>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</si>
  <si>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</si>
  <si>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</si>
  <si>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</si>
  <si>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</si>
  <si>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</si>
  <si>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</si>
  <si>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</si>
  <si>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</si>
  <si>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</si>
  <si>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</si>
  <si>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</si>
  <si>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</si>
  <si>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</si>
  <si>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</si>
  <si>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</si>
  <si>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</si>
  <si>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</si>
  <si>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</si>
  <si>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</si>
  <si>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</si>
  <si>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</si>
  <si>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</si>
  <si>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</si>
  <si>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</si>
  <si>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</si>
  <si>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</si>
  <si>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</si>
  <si>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</si>
  <si>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</si>
  <si>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</si>
  <si>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</si>
  <si>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</si>
  <si>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</si>
  <si>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</si>
  <si>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</si>
  <si>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</si>
  <si>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</si>
  <si>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</si>
  <si>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</si>
  <si>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</si>
  <si>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</si>
  <si>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</si>
  <si>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</si>
  <si>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</si>
  <si>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</si>
  <si>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</si>
  <si>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</si>
  <si>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</si>
  <si>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</si>
  <si>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</si>
  <si>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</si>
  <si>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</si>
  <si>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</si>
  <si>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</si>
  <si>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</si>
  <si>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</si>
  <si>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</si>
  <si>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</si>
  <si>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</si>
  <si>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</si>
  <si>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</si>
  <si>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</si>
  <si>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</si>
  <si>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</si>
  <si>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</si>
  <si>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</si>
  <si>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</si>
  <si>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</si>
  <si>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</si>
  <si>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</si>
  <si>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</si>
  <si>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</si>
  <si>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</si>
  <si>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</si>
  <si>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</si>
  <si>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</si>
  <si>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</si>
  <si>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</si>
  <si>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</si>
  <si>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</si>
  <si>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</si>
  <si>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</si>
  <si>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</si>
  <si>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</si>
  <si>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</si>
  <si>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</si>
  <si>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</si>
  <si>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</si>
  <si>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</si>
  <si>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</si>
  <si>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</si>
  <si>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</si>
  <si>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</si>
  <si>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</si>
  <si>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</si>
  <si>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</si>
  <si>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</si>
  <si>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</si>
  <si>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</si>
  <si>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</si>
  <si>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</si>
  <si>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</si>
  <si>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</si>
  <si>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</si>
  <si>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</si>
  <si>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</si>
  <si>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</si>
  <si>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</si>
  <si>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</si>
  <si>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</si>
  <si>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</si>
  <si>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</si>
  <si>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</si>
  <si>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</si>
  <si>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</si>
  <si>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</si>
  <si>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</si>
  <si>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</si>
  <si>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</si>
  <si>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</si>
  <si>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</si>
  <si>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</si>
  <si>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</si>
  <si>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</si>
  <si>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</si>
  <si>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</si>
  <si>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</si>
  <si>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</si>
  <si>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</si>
  <si>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</si>
  <si>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</si>
  <si>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</si>
  <si>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</si>
  <si>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</si>
  <si>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</si>
  <si>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</si>
  <si>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</si>
  <si>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</si>
  <si>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</si>
  <si>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</si>
  <si>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</si>
  <si>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</si>
  <si>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</si>
  <si>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</si>
  <si>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</si>
  <si>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</si>
  <si>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</si>
  <si>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</si>
  <si>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</si>
  <si>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</si>
  <si>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</si>
  <si>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</si>
  <si>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</si>
  <si>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</si>
  <si>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</si>
  <si>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</si>
  <si>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</si>
  <si>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</si>
  <si>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</si>
  <si>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</si>
  <si>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</si>
  <si>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</si>
  <si>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</si>
  <si>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</si>
  <si>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</si>
  <si>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</si>
  <si>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</si>
  <si>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</si>
  <si>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</si>
  <si>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</si>
  <si>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</si>
  <si>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</si>
  <si>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</si>
  <si>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</si>
  <si>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</si>
  <si>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</si>
  <si>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</si>
  <si>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</si>
  <si>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</si>
  <si>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</si>
  <si>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</si>
  <si>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</si>
  <si>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</si>
  <si>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</si>
  <si>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</si>
  <si>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</si>
  <si>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</si>
  <si>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</si>
  <si>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</si>
  <si>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</si>
  <si>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</si>
  <si>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</si>
  <si>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</si>
  <si>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</si>
  <si>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</si>
  <si>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</si>
  <si>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</si>
  <si>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</si>
  <si>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</si>
  <si>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</si>
  <si>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</si>
  <si>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</si>
  <si>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</si>
  <si>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</si>
  <si>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</si>
  <si>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</si>
  <si>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</si>
  <si>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</si>
  <si>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</si>
  <si>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</si>
  <si>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</si>
  <si>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</si>
  <si>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</si>
  <si>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</si>
  <si>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</si>
  <si>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</si>
  <si>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</si>
  <si>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</si>
  <si>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</si>
  <si>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</si>
  <si>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</si>
  <si>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</si>
  <si>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</si>
  <si>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</si>
  <si>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</si>
  <si>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</si>
  <si>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</si>
  <si>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</si>
  <si>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</si>
  <si>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</si>
  <si>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</si>
  <si>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</si>
  <si>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</si>
  <si>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</si>
  <si>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</si>
  <si>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</si>
  <si>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</si>
  <si>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</si>
  <si>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</si>
  <si>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</si>
  <si>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</si>
  <si>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</si>
  <si>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</si>
  <si>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</si>
  <si>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</si>
  <si>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</si>
  <si>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</si>
  <si>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</si>
  <si>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</si>
  <si>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</si>
  <si>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</si>
  <si>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</si>
  <si>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</si>
  <si>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</si>
  <si>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</si>
  <si>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</si>
  <si>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</si>
  <si>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</si>
  <si>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</si>
  <si>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</si>
  <si>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</si>
  <si>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</si>
  <si>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</si>
  <si>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</si>
  <si>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</si>
  <si>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</si>
  <si>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</si>
  <si>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</si>
  <si>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</si>
  <si>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</si>
  <si>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</si>
  <si>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</si>
  <si>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</si>
  <si>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</si>
  <si>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</si>
  <si>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</si>
  <si>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</si>
  <si>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</si>
  <si>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</si>
  <si>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</si>
  <si>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</si>
  <si>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</si>
  <si>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</si>
  <si>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</si>
  <si>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</si>
  <si>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</si>
  <si>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</si>
  <si>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</si>
  <si>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</si>
  <si>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</si>
  <si>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</si>
  <si>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</si>
  <si>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</si>
  <si>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</si>
  <si>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</si>
  <si>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</si>
  <si>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</si>
  <si>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</si>
  <si>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</si>
  <si>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</si>
  <si>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</si>
  <si>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</si>
  <si>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</si>
  <si>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</si>
  <si>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</si>
  <si>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</si>
  <si>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</si>
  <si>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</si>
  <si>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</si>
  <si>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</si>
  <si>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</si>
  <si>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</si>
  <si>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</si>
  <si>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</si>
  <si>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</si>
  <si>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</si>
  <si>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</si>
  <si>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</si>
  <si>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</si>
  <si>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</si>
  <si>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</si>
  <si>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</si>
  <si>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</si>
  <si>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</si>
  <si>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</si>
  <si>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</si>
  <si>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</si>
  <si>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</si>
  <si>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</si>
  <si>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</si>
  <si>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</si>
  <si>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</si>
  <si>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</si>
  <si>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</si>
  <si>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</si>
  <si>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</si>
  <si>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</si>
  <si>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</si>
  <si>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</si>
  <si>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</si>
  <si>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</si>
  <si>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</si>
  <si>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</si>
  <si>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</si>
  <si>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</si>
  <si>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</si>
  <si>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</si>
  <si>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</si>
  <si>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</si>
  <si>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</si>
  <si>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</si>
  <si>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</si>
  <si>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</si>
  <si>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</si>
  <si>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</si>
  <si>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</si>
  <si>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</si>
  <si>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</si>
  <si>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</si>
  <si>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</si>
  <si>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</si>
  <si>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</si>
  <si>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</si>
  <si>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</si>
  <si>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</si>
  <si>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</si>
  <si>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</si>
  <si>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</si>
  <si>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</si>
  <si>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</si>
  <si>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</si>
  <si>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</si>
  <si>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</si>
  <si>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</si>
  <si>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</si>
  <si>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</si>
  <si>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</si>
  <si>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</si>
  <si>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</si>
  <si>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</si>
  <si>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</si>
  <si>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</si>
  <si>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</si>
  <si>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</si>
  <si>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</si>
  <si>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</si>
  <si>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</si>
  <si>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</si>
  <si>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</si>
  <si>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</si>
  <si>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</si>
  <si>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</si>
  <si>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</si>
  <si>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</si>
  <si>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</si>
  <si>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</si>
  <si>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</si>
  <si>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</si>
  <si>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</si>
  <si>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</si>
  <si>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</si>
  <si>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</si>
  <si>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</si>
  <si>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</si>
  <si>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</si>
  <si>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</si>
  <si>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</si>
  <si>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</si>
  <si>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</si>
  <si>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</si>
  <si>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</si>
  <si>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</si>
  <si>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</si>
  <si>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</si>
  <si>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</si>
  <si>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</si>
  <si>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</si>
  <si>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</si>
  <si>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</si>
  <si>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</si>
  <si>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</si>
  <si>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</si>
  <si>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</si>
  <si>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</si>
  <si>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</si>
  <si>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</si>
  <si>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</si>
  <si>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</si>
  <si>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</si>
  <si>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</si>
  <si>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</si>
  <si>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</si>
  <si>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</si>
  <si>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</si>
  <si>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</si>
  <si>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</si>
  <si>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</si>
  <si>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</si>
  <si>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</si>
  <si>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</si>
  <si>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</si>
  <si>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</si>
  <si>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</si>
  <si>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</si>
  <si>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</si>
  <si>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</si>
  <si>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</si>
  <si>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</si>
  <si>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</si>
  <si>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</si>
  <si>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</si>
  <si>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</si>
  <si>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</si>
  <si>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</si>
  <si>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</si>
  <si>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</si>
  <si>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</si>
  <si>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</si>
  <si>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</si>
  <si>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</si>
  <si>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</si>
  <si>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</si>
  <si>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</si>
  <si>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</si>
  <si>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</si>
  <si>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</si>
  <si>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</si>
  <si>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</si>
  <si>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</si>
  <si>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</si>
  <si>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</si>
  <si>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</si>
  <si>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</si>
  <si>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</si>
  <si>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</si>
  <si>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</si>
  <si>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</si>
  <si>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</si>
  <si>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</si>
  <si>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</si>
  <si>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</si>
  <si>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</si>
  <si>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</si>
  <si>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</si>
  <si>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</si>
  <si>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</si>
  <si>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</si>
  <si>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</si>
  <si>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</si>
  <si>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</si>
  <si>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</si>
  <si>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</si>
  <si>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</si>
  <si>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</si>
  <si>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</si>
  <si>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</si>
  <si>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</si>
  <si>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</si>
  <si>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</si>
  <si>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</si>
  <si>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</si>
  <si>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</si>
  <si>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</si>
  <si>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</si>
  <si>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</si>
  <si>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</si>
  <si>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</si>
  <si>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</si>
  <si>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</si>
  <si>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</si>
  <si>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</si>
  <si>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</si>
  <si>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</si>
  <si>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</si>
  <si>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</si>
  <si>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</si>
  <si>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</si>
  <si>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</si>
  <si>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</si>
  <si>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</si>
  <si>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</si>
  <si>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</si>
  <si>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</si>
  <si>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</si>
  <si>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</si>
  <si>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</si>
  <si>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</si>
  <si>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</si>
  <si>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</si>
  <si>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</si>
  <si>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</si>
  <si>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</si>
  <si>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</si>
  <si>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</si>
  <si>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</si>
  <si>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</si>
  <si>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</si>
  <si>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</si>
  <si>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</si>
  <si>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</si>
  <si>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</si>
  <si>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</si>
  <si>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</si>
  <si>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</si>
  <si>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</si>
  <si>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</si>
  <si>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</si>
  <si>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</si>
  <si>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</si>
  <si>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</si>
  <si>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</si>
  <si>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</si>
  <si>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</si>
  <si>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</si>
  <si>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</si>
  <si>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</si>
  <si>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</si>
  <si>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</si>
  <si>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</si>
  <si>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</si>
  <si>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</si>
  <si>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</si>
  <si>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</si>
  <si>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</si>
  <si>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</si>
  <si>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</si>
  <si>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</si>
  <si>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</si>
  <si>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</si>
  <si>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</si>
  <si>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</si>
  <si>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</si>
  <si>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</si>
  <si>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</si>
  <si>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</si>
  <si>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</si>
  <si>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</si>
  <si>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</si>
  <si>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</si>
  <si>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</si>
  <si>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</si>
  <si>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</si>
  <si>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</si>
  <si>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</si>
  <si>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</si>
  <si>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</si>
  <si>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</si>
  <si>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</si>
  <si>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</si>
  <si>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</si>
  <si>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</si>
  <si>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</si>
  <si>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</si>
  <si>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</si>
  <si>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</si>
  <si>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</si>
  <si>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</si>
  <si>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</si>
  <si>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</si>
  <si>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</si>
  <si>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</si>
  <si>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</si>
  <si>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</si>
  <si>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</si>
  <si>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</si>
  <si>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</si>
  <si>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</si>
  <si>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</si>
  <si>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</si>
  <si>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</si>
  <si>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</si>
  <si>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</si>
  <si>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</si>
  <si>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</si>
  <si>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</si>
  <si>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</si>
  <si>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</si>
  <si>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</si>
  <si>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</si>
  <si>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</si>
  <si>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</si>
  <si>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</si>
  <si>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</si>
  <si>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</si>
  <si>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</si>
  <si>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</si>
  <si>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</si>
  <si>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</si>
  <si>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</si>
  <si>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</si>
  <si>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</si>
  <si>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</si>
  <si>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</si>
  <si>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</si>
  <si>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</si>
  <si>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</si>
  <si>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</si>
  <si>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</si>
  <si>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</si>
  <si>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</si>
  <si>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</si>
  <si>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</si>
  <si>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</si>
  <si>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</si>
  <si>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</si>
  <si>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</si>
  <si>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</si>
  <si>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</si>
  <si>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</si>
  <si>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</si>
  <si>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</si>
  <si>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</si>
  <si>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</si>
  <si>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</si>
  <si>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</si>
  <si>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</si>
  <si>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</si>
  <si>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</si>
  <si>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</si>
  <si>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</si>
  <si>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</si>
  <si>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</si>
  <si>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</si>
  <si>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</si>
  <si>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</si>
  <si>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</si>
  <si>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</si>
  <si>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</si>
  <si>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</si>
  <si>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</si>
  <si>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</si>
  <si>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</si>
  <si>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</si>
  <si>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</si>
  <si>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</si>
  <si>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</si>
  <si>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</si>
  <si>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</si>
  <si>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</si>
  <si>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</si>
  <si>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</si>
  <si>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</si>
  <si>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</si>
  <si>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</si>
  <si>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</si>
  <si>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</si>
  <si>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</si>
  <si>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</si>
  <si>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</si>
  <si>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</si>
  <si>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</si>
  <si>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</si>
  <si>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</si>
  <si>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</si>
  <si>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</si>
  <si>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</si>
  <si>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</si>
  <si>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</si>
  <si>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</si>
  <si>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</si>
  <si>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</si>
  <si>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</si>
  <si>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</si>
  <si>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</si>
  <si>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</si>
  <si>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</si>
  <si>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</si>
  <si>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</si>
  <si>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</si>
  <si>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</si>
  <si>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</si>
  <si>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</si>
  <si>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</si>
  <si>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</si>
  <si>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</si>
  <si>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</si>
  <si>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</si>
  <si>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</si>
  <si>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</si>
  <si>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</si>
  <si>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</si>
  <si>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</si>
  <si>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</si>
  <si>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</si>
  <si>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</si>
  <si>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</si>
  <si>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</si>
  <si>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</si>
  <si>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</si>
  <si>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</si>
  <si>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</si>
  <si>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</si>
  <si>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</si>
  <si>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</si>
  <si>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</si>
  <si>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</si>
  <si>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</si>
  <si>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</si>
  <si>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</si>
  <si>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</si>
  <si>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</si>
  <si>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</si>
  <si>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</si>
  <si>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</si>
  <si>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</si>
  <si>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</si>
  <si>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</si>
  <si>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</si>
  <si>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</si>
  <si>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</si>
  <si>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</si>
  <si>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</si>
  <si>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</si>
  <si>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</si>
  <si>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</si>
  <si>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</si>
  <si>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</si>
  <si>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</si>
  <si>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</si>
  <si>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</si>
  <si>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</si>
  <si>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</si>
  <si>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</si>
  <si>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</si>
  <si>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</si>
  <si>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</si>
  <si>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</si>
  <si>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</si>
  <si>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</si>
  <si>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</si>
  <si>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</si>
  <si>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</si>
  <si>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</si>
  <si>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</si>
  <si>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</si>
  <si>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</si>
  <si>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</si>
  <si>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</si>
  <si>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</si>
  <si>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</si>
  <si>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</si>
  <si>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</si>
  <si>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</si>
  <si>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</si>
  <si>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</si>
  <si>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</si>
  <si>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</si>
  <si>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</si>
  <si>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</si>
  <si>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</si>
  <si>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</si>
  <si>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</si>
  <si>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</si>
  <si>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</si>
  <si>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</si>
  <si>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</si>
  <si>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</si>
  <si>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</si>
  <si>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</si>
  <si>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</si>
  <si>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</si>
  <si>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</si>
  <si>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</si>
  <si>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</si>
  <si>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</si>
  <si>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</si>
  <si>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</si>
  <si>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</si>
  <si>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</si>
  <si>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</si>
  <si>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</si>
  <si>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</si>
  <si>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</si>
  <si>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</si>
  <si>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</si>
  <si>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</si>
  <si>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</si>
  <si>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</si>
  <si>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</si>
  <si>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</si>
  <si>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</si>
  <si>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</si>
  <si>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</si>
  <si>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</si>
  <si>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</si>
  <si>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</si>
  <si>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</si>
  <si>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</si>
  <si>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</si>
  <si>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</si>
  <si>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</si>
  <si>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</si>
  <si>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</si>
  <si>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</si>
  <si>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</si>
  <si>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</si>
  <si>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</si>
  <si>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</si>
  <si>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</si>
  <si>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</si>
  <si>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</si>
  <si>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</si>
  <si>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</si>
  <si>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</si>
  <si>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</si>
  <si>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</si>
  <si>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</si>
  <si>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</si>
  <si>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</si>
  <si>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</si>
  <si>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</si>
  <si>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</si>
  <si>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</si>
  <si>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</si>
  <si>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</si>
  <si>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</si>
  <si>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</si>
  <si>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</si>
  <si>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</si>
  <si>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</si>
  <si>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</si>
  <si>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</si>
  <si>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</si>
  <si>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</si>
  <si>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</si>
  <si>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</si>
  <si>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</si>
  <si>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</si>
  <si>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</si>
  <si>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</si>
  <si>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</si>
  <si>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</si>
  <si>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</si>
  <si>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</si>
  <si>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</si>
  <si>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</si>
  <si>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</si>
  <si>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</si>
  <si>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</si>
  <si>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</si>
  <si>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</si>
  <si>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</si>
  <si>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</si>
  <si>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</si>
  <si>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</si>
  <si>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</si>
  <si>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</si>
  <si>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</si>
  <si>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</si>
  <si>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</si>
  <si>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</si>
  <si>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</si>
  <si>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</si>
  <si>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</si>
  <si>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</si>
  <si>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</si>
  <si>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</si>
  <si>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</si>
  <si>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</si>
  <si>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</si>
  <si>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</si>
  <si>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</si>
  <si>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</si>
  <si>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</si>
  <si>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</si>
  <si>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</si>
  <si>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</si>
  <si>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</si>
  <si>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</si>
  <si>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</si>
  <si>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</si>
  <si>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</si>
  <si>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</si>
  <si>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</si>
  <si>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</si>
  <si>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</si>
  <si>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</si>
  <si>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</si>
  <si>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</si>
  <si>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</si>
  <si>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</si>
  <si>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</si>
  <si>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</si>
  <si>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</si>
  <si>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</si>
  <si>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</si>
  <si>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</si>
  <si>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</si>
  <si>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</si>
  <si>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</si>
  <si>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</si>
  <si>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</si>
  <si>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</si>
  <si>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</si>
  <si>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</si>
  <si>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</si>
  <si>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</si>
  <si>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</si>
  <si>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</si>
  <si>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</si>
  <si>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</si>
  <si>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</si>
  <si>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</si>
  <si>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</si>
  <si>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</si>
  <si>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</si>
  <si>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</si>
  <si>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</si>
  <si>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</si>
  <si>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</si>
  <si>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</si>
  <si>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</si>
  <si>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</si>
  <si>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</si>
  <si>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</si>
  <si>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</si>
  <si>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</si>
  <si>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</si>
  <si>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</si>
  <si>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</si>
  <si>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</si>
  <si>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</si>
  <si>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</si>
  <si>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</si>
  <si>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</si>
  <si>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</si>
  <si>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</si>
  <si>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</si>
  <si>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</si>
  <si>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</si>
  <si>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</si>
  <si>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</si>
  <si>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</si>
  <si>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</si>
  <si>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</si>
  <si>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</si>
  <si>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</si>
  <si>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</si>
  <si>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</si>
  <si>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</si>
  <si>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</si>
  <si>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</si>
  <si>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</si>
  <si>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</si>
  <si>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</si>
  <si>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</si>
  <si>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</si>
  <si>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</si>
  <si>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</si>
  <si>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</si>
  <si>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</si>
  <si>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</si>
  <si>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</si>
  <si>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</si>
  <si>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</si>
  <si>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</si>
  <si>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</si>
  <si>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</si>
  <si>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</si>
  <si>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</si>
  <si>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</si>
  <si>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</si>
  <si>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</si>
  <si>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</si>
  <si>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</si>
  <si>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</si>
  <si>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</si>
  <si>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</si>
  <si>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</si>
  <si>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</si>
  <si>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</si>
  <si>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</si>
  <si>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</si>
  <si>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</si>
  <si>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</si>
  <si>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</si>
  <si>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</si>
  <si>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</si>
  <si>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</si>
  <si>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</si>
  <si>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</si>
  <si>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</si>
  <si>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</si>
  <si>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</si>
  <si>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</si>
  <si>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</si>
  <si>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</si>
  <si>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</si>
  <si>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</si>
  <si>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</si>
  <si>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</si>
  <si>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</si>
  <si>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</si>
  <si>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</si>
  <si>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</si>
  <si>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</si>
  <si>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</si>
  <si>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</si>
  <si>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</si>
  <si>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</si>
  <si>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</si>
  <si>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</si>
  <si>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</si>
  <si>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</si>
  <si>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</si>
  <si>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</si>
  <si>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</si>
  <si>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</si>
  <si>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</si>
  <si>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</si>
  <si>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</si>
  <si>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</si>
  <si>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</si>
  <si>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</si>
  <si>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</si>
  <si>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</si>
  <si>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</si>
  <si>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</si>
  <si>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</si>
  <si>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</si>
  <si>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</si>
  <si>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</si>
  <si>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</si>
  <si>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</si>
  <si>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</si>
  <si>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</si>
  <si>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</si>
  <si>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</si>
  <si>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</si>
  <si>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</si>
  <si>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</si>
  <si>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</si>
  <si>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</si>
  <si>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</si>
  <si>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</si>
  <si>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</si>
  <si>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</si>
  <si>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</si>
  <si>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</si>
  <si>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</si>
  <si>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</si>
  <si>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</si>
  <si>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</si>
  <si>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</si>
  <si>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</si>
  <si>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</si>
  <si>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</si>
  <si>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</si>
  <si>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</si>
  <si>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</si>
  <si>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</si>
  <si>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</si>
  <si>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</si>
  <si>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</si>
  <si>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</si>
  <si>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</si>
  <si>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</si>
  <si>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</si>
  <si>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</si>
  <si>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</si>
  <si>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</si>
  <si>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</si>
  <si>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</si>
  <si>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</si>
  <si>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</si>
  <si>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</si>
  <si>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</si>
  <si>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</si>
  <si>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</si>
  <si>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</si>
  <si>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</si>
  <si>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</si>
  <si>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</si>
  <si>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</si>
  <si>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</si>
  <si>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</si>
  <si>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</si>
  <si>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</si>
  <si>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</si>
  <si>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</si>
  <si>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</si>
  <si>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</si>
  <si>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</si>
  <si>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</si>
  <si>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</si>
  <si>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</si>
  <si>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</si>
  <si>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</si>
  <si>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</si>
  <si>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</si>
  <si>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</si>
  <si>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</si>
  <si>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</si>
  <si>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</si>
  <si>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</si>
  <si>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</si>
  <si>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</si>
  <si>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</si>
  <si>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</si>
  <si>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</si>
  <si>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</si>
  <si>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</si>
  <si>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</si>
  <si>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</si>
  <si>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</si>
  <si>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</si>
  <si>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</si>
  <si>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</si>
  <si>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</si>
  <si>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</si>
  <si>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</si>
  <si>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</si>
  <si>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</si>
  <si>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</si>
  <si>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</si>
  <si>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</si>
  <si>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</si>
  <si>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</si>
  <si>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</si>
  <si>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</si>
  <si>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</si>
  <si>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</si>
  <si>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</si>
  <si>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</si>
  <si>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</si>
  <si>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</si>
  <si>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</si>
  <si>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</si>
  <si>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</si>
  <si>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</si>
  <si>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</si>
  <si>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</si>
  <si>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</si>
  <si>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</si>
  <si>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</si>
  <si>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</si>
  <si>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</si>
  <si>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</si>
  <si>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</si>
  <si>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</si>
  <si>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</si>
  <si>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</si>
  <si>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</si>
  <si>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</si>
  <si>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</si>
  <si>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</si>
  <si>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</si>
  <si>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</si>
  <si>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</si>
  <si>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</si>
  <si>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</si>
  <si>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</si>
  <si>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</si>
  <si>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</si>
  <si>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</si>
  <si>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</si>
  <si>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</si>
  <si>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</si>
  <si>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</si>
  <si>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</si>
  <si>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</si>
  <si>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</si>
  <si>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</si>
  <si>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</si>
  <si>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</si>
  <si>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</si>
  <si>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</si>
  <si>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</si>
  <si>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</si>
  <si>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</si>
  <si>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</si>
  <si>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</si>
  <si>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</si>
  <si>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</si>
  <si>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</si>
  <si>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</si>
  <si>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</si>
  <si>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</si>
  <si>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</si>
  <si>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</si>
  <si>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</si>
  <si>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</si>
  <si>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</si>
  <si>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</si>
  <si>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</si>
  <si>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</si>
  <si>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</si>
  <si>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</si>
  <si>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</si>
  <si>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</si>
  <si>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</si>
  <si>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</si>
  <si>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</si>
  <si>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</si>
  <si>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</si>
  <si>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</si>
  <si>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</si>
  <si>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</si>
  <si>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</si>
  <si>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</si>
  <si>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</si>
  <si>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</si>
  <si>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</si>
  <si>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</si>
  <si>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</si>
  <si>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</si>
  <si>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</si>
  <si>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</si>
  <si>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</si>
  <si>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</si>
  <si>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</si>
  <si>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</si>
  <si>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</si>
  <si>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</si>
  <si>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</si>
  <si>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</si>
  <si>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</si>
  <si>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</si>
  <si>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</si>
  <si>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</si>
  <si>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</si>
  <si>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</si>
  <si>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</si>
  <si>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</si>
  <si>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</si>
  <si>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</si>
  <si>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</si>
  <si>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</si>
  <si>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</si>
  <si>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</si>
  <si>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</si>
  <si>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</si>
  <si>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</si>
  <si>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</si>
  <si>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</si>
  <si>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</si>
  <si>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</si>
  <si>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</si>
  <si>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</si>
  <si>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</si>
  <si>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</si>
  <si>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</si>
  <si>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</si>
  <si>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</si>
  <si>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</si>
  <si>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</si>
  <si>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</si>
  <si>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</si>
  <si>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</si>
  <si>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</si>
  <si>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</si>
  <si>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</si>
  <si>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</si>
  <si>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</si>
  <si>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</si>
  <si>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</si>
  <si>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</si>
  <si>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</si>
  <si>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</si>
  <si>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</si>
  <si>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</si>
  <si>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</si>
  <si>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</si>
  <si>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</si>
  <si>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</si>
  <si>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</si>
  <si>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</si>
  <si>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</si>
  <si>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</si>
  <si>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</si>
  <si>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</si>
  <si>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</si>
  <si>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</si>
  <si>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</si>
  <si>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</si>
  <si>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</si>
  <si>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</si>
  <si>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</si>
  <si>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</si>
  <si>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</si>
  <si>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</si>
  <si>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</si>
  <si>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</si>
  <si>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</si>
  <si>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</si>
  <si>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</si>
  <si>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</si>
  <si>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</si>
  <si>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</si>
  <si>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</si>
  <si>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</si>
  <si>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</si>
  <si>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</si>
  <si>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</si>
  <si>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</si>
  <si>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</si>
  <si>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</si>
  <si>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</si>
  <si>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</si>
  <si>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</si>
  <si>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</si>
  <si>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</si>
  <si>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</si>
  <si>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</si>
  <si>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</si>
  <si>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</si>
  <si>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</si>
  <si>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</si>
  <si>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</si>
  <si>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</si>
  <si>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</si>
  <si>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</si>
  <si>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</si>
  <si>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</si>
  <si>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</si>
  <si>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</si>
  <si>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</si>
  <si>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</si>
  <si>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</si>
  <si>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</si>
  <si>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</si>
  <si>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</si>
  <si>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</si>
  <si>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</si>
  <si>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</si>
  <si>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</si>
  <si>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</si>
  <si>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</si>
  <si>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</si>
  <si>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</si>
  <si>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</si>
  <si>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</si>
  <si>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</si>
  <si>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</si>
  <si>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</si>
  <si>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</si>
  <si>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</si>
  <si>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</si>
  <si>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</si>
  <si>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</si>
  <si>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</si>
  <si>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</si>
  <si>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</si>
  <si>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</si>
  <si>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</si>
  <si>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</si>
  <si>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</si>
  <si>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</si>
  <si>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</si>
  <si>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</si>
  <si>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</si>
  <si>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</si>
  <si>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</si>
  <si>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</si>
  <si>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</si>
  <si>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</si>
  <si>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</si>
  <si>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</si>
  <si>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</si>
  <si>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</si>
  <si>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</si>
  <si>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</si>
  <si>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</si>
  <si>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</si>
  <si>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</si>
  <si>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</si>
  <si>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</si>
  <si>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</si>
  <si>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</si>
  <si>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</si>
  <si>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</si>
  <si>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</si>
  <si>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</si>
  <si>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</si>
  <si>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</si>
  <si>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</si>
  <si>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</si>
  <si>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</si>
  <si>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</si>
  <si>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</si>
  <si>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</si>
  <si>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</si>
  <si>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</si>
  <si>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</si>
  <si>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</si>
  <si>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</si>
  <si>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</si>
  <si>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</si>
  <si>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</si>
  <si>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</si>
  <si>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</si>
  <si>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</si>
  <si>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</si>
  <si>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</si>
  <si>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</si>
  <si>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</si>
  <si>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</si>
  <si>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</si>
  <si>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</si>
  <si>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</si>
  <si>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</si>
  <si>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</si>
  <si>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</si>
  <si>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</si>
  <si>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</si>
  <si>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</si>
  <si>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</si>
  <si>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</si>
  <si>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</si>
  <si>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</si>
  <si>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</si>
  <si>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</si>
  <si>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</si>
  <si>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</si>
  <si>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</si>
  <si>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</si>
  <si>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</si>
  <si>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</si>
  <si>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</si>
  <si>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</si>
  <si>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</si>
  <si>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</si>
  <si>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</si>
  <si>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</si>
  <si>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</si>
  <si>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</si>
  <si>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</si>
  <si>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</si>
  <si>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</si>
  <si>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</si>
  <si>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</si>
  <si>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</si>
  <si>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</si>
  <si>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</si>
  <si>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</si>
  <si>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</si>
  <si>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</si>
  <si>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</si>
  <si>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</si>
  <si>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</si>
  <si>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</si>
  <si>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</si>
  <si>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</si>
  <si>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</si>
  <si>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</si>
  <si>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</si>
  <si>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</si>
  <si>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</si>
  <si>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</si>
  <si>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</si>
  <si>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</si>
  <si>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</si>
  <si>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</si>
  <si>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</si>
  <si>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</si>
  <si>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</si>
  <si>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</si>
  <si>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</si>
  <si>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</si>
  <si>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</si>
  <si>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</si>
  <si>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</si>
  <si>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</si>
  <si>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</si>
  <si>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</si>
  <si>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</si>
  <si>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</si>
  <si>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</si>
  <si>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</si>
  <si>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</si>
  <si>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</si>
  <si>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</si>
  <si>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</si>
  <si>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</si>
  <si>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</si>
  <si>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</si>
  <si>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</si>
  <si>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</si>
  <si>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</si>
  <si>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</si>
  <si>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</si>
  <si>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</si>
  <si>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</si>
  <si>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</si>
  <si>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</si>
  <si>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</si>
  <si>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</si>
  <si>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</si>
  <si>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</si>
  <si>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</si>
  <si>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</si>
  <si>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</si>
  <si>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</si>
  <si>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</si>
  <si>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</si>
  <si>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</si>
  <si>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</si>
  <si>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</si>
  <si>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</si>
  <si>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</si>
  <si>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</si>
  <si>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</si>
  <si>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</si>
  <si>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</si>
  <si>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</si>
  <si>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</si>
  <si>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</si>
  <si>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</si>
  <si>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</si>
  <si>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</si>
  <si>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</si>
  <si>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</si>
  <si>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</si>
  <si>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</si>
  <si>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</si>
  <si>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</si>
  <si>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</si>
  <si>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</si>
  <si>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</si>
  <si>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</si>
  <si>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</si>
  <si>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</si>
  <si>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</si>
  <si>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</si>
  <si>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</si>
  <si>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</si>
  <si>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</si>
  <si>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</si>
  <si>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</si>
  <si>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</si>
  <si>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</si>
  <si>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</si>
  <si>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</si>
  <si>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</si>
  <si>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</si>
  <si>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</si>
  <si>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</si>
  <si>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</si>
  <si>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</si>
  <si>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</si>
  <si>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</si>
  <si>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</si>
  <si>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</si>
  <si>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</si>
  <si>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</si>
  <si>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</si>
  <si>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</si>
  <si>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</si>
  <si>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</si>
  <si>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</si>
  <si>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</si>
  <si>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</si>
  <si>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</si>
  <si>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</si>
  <si>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</si>
  <si>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</si>
  <si>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</si>
  <si>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</si>
  <si>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</si>
  <si>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</si>
  <si>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</si>
  <si>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</si>
  <si>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</si>
  <si>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</si>
  <si>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</si>
  <si>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</si>
  <si>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</si>
  <si>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</si>
  <si>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</si>
  <si>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</si>
  <si>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</si>
  <si>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</si>
  <si>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</si>
  <si>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</si>
  <si>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</si>
  <si>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</si>
  <si>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</si>
  <si>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</si>
  <si>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</si>
  <si>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</si>
  <si>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</si>
  <si>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</si>
  <si>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</si>
  <si>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</si>
  <si>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</si>
  <si>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</si>
  <si>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</si>
  <si>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</si>
  <si>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</si>
  <si>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</si>
  <si>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</si>
  <si>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</si>
  <si>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</si>
  <si>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</si>
  <si>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</si>
  <si>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</si>
  <si>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</si>
  <si>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</si>
  <si>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</si>
  <si>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</si>
  <si>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</si>
  <si>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</si>
  <si>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</si>
  <si>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</si>
  <si>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</si>
  <si>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</si>
  <si>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</si>
  <si>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</si>
  <si>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</si>
  <si>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</si>
  <si>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</si>
  <si>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</si>
  <si>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</si>
  <si>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</si>
  <si>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</si>
  <si>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</si>
  <si>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</si>
  <si>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</si>
  <si>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</si>
  <si>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</si>
  <si>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</si>
  <si>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</si>
  <si>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</si>
  <si>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</si>
  <si>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</si>
  <si>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</si>
  <si>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</si>
  <si>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</si>
  <si>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</si>
  <si>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</si>
  <si>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</si>
  <si>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</si>
  <si>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</si>
  <si>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</si>
  <si>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</si>
  <si>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</si>
  <si>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</si>
  <si>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</si>
  <si>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</si>
  <si>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</si>
  <si>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</si>
  <si>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</si>
  <si>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</si>
  <si>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</si>
  <si>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</si>
  <si>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</si>
  <si>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</si>
  <si>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</si>
  <si>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</si>
  <si>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</si>
  <si>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</si>
  <si>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</si>
  <si>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</si>
  <si>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</si>
  <si>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</si>
  <si>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</si>
  <si>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</si>
  <si>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</si>
  <si>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</si>
  <si>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</si>
  <si>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</si>
  <si>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</si>
  <si>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</si>
  <si>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</si>
  <si>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</si>
  <si>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</si>
  <si>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</si>
  <si>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</si>
  <si>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</si>
  <si>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</si>
  <si>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</si>
  <si>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</si>
  <si>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</si>
  <si>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</si>
  <si>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</si>
  <si>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</si>
  <si>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</si>
  <si>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</si>
  <si>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</si>
  <si>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</si>
  <si>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</si>
  <si>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</si>
  <si>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</si>
  <si>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</si>
  <si>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</si>
  <si>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</si>
  <si>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</si>
  <si>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</si>
  <si>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</si>
  <si>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</si>
  <si>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</si>
  <si>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</si>
  <si>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</si>
  <si>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</si>
  <si>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</si>
  <si>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</si>
  <si>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</si>
  <si>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</si>
  <si>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</si>
  <si>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</si>
  <si>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</si>
  <si>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</si>
  <si>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</si>
  <si>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</si>
  <si>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</si>
  <si>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</si>
  <si>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</si>
  <si>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</si>
  <si>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</si>
  <si>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</si>
  <si>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</si>
  <si>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</si>
  <si>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</si>
  <si>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</si>
  <si>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</si>
  <si>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</si>
  <si>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</si>
  <si>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</si>
  <si>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</si>
  <si>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</si>
  <si>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</si>
  <si>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</si>
  <si>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</si>
  <si>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</si>
  <si>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</si>
  <si>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</si>
  <si>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</si>
  <si>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</si>
  <si>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</si>
  <si>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</si>
  <si>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</si>
  <si>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</si>
  <si>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</si>
  <si>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</si>
  <si>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</si>
  <si>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</si>
  <si>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</si>
  <si>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</si>
  <si>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</si>
  <si>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</si>
  <si>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</si>
  <si>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</si>
  <si>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</si>
  <si>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</si>
  <si>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</si>
  <si>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</si>
  <si>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</si>
  <si>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</si>
  <si>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</si>
  <si>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</si>
  <si>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</si>
  <si>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</si>
  <si>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</si>
  <si>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</si>
  <si>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</si>
  <si>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</si>
  <si>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</si>
  <si>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</si>
  <si>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</si>
  <si>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</si>
  <si>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</si>
  <si>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</si>
  <si>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</si>
  <si>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</si>
  <si>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</si>
  <si>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</si>
  <si>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</si>
  <si>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</si>
  <si>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</si>
  <si>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</si>
  <si>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</si>
  <si>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</si>
  <si>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</si>
  <si>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</si>
  <si>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</si>
  <si>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</si>
  <si>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</si>
  <si>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</si>
  <si>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</si>
  <si>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</si>
  <si>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</si>
  <si>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</si>
  <si>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</si>
  <si>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</si>
  <si>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</si>
  <si>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</si>
  <si>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</si>
  <si>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</si>
  <si>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</si>
  <si>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</si>
  <si>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</si>
  <si>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</si>
  <si>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</si>
  <si>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</si>
  <si>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</si>
  <si>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</si>
  <si>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</si>
  <si>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</si>
  <si>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</si>
  <si>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</si>
  <si>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</si>
  <si>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</si>
  <si>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</si>
  <si>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</si>
  <si>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</si>
  <si>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</si>
  <si>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</si>
  <si>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</si>
  <si>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</si>
  <si>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</si>
  <si>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</si>
  <si>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</si>
  <si>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</si>
  <si>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</si>
  <si>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</si>
  <si>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</si>
  <si>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</si>
  <si>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</si>
  <si>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</si>
  <si>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</si>
  <si>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</si>
  <si>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</si>
  <si>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</si>
  <si>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</si>
  <si>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</si>
  <si>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</si>
  <si>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</si>
  <si>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</si>
  <si>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</si>
  <si>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</si>
  <si>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</si>
  <si>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</si>
  <si>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</si>
  <si>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</si>
  <si>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</si>
  <si>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</si>
  <si>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</si>
  <si>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</si>
  <si>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</si>
  <si>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</si>
  <si>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</si>
  <si>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</si>
  <si>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</si>
  <si>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</si>
  <si>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</si>
  <si>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</si>
  <si>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</si>
  <si>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</si>
  <si>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</si>
  <si>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</si>
  <si>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</si>
  <si>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</si>
  <si>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</si>
  <si>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</si>
  <si>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</si>
  <si>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</si>
  <si>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</si>
  <si>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</si>
  <si>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</si>
  <si>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</si>
  <si>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</si>
  <si>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</si>
  <si>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</si>
  <si>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</si>
  <si>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</si>
  <si>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</si>
  <si>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</si>
  <si>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</si>
  <si>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</si>
  <si>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</si>
  <si>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</si>
  <si>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</si>
  <si>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</si>
  <si>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</si>
  <si>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</si>
  <si>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</si>
  <si>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</si>
  <si>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</si>
  <si>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</si>
  <si>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</si>
  <si>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</si>
  <si>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</si>
  <si>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</si>
  <si>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</si>
  <si>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</si>
  <si>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</si>
  <si>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</si>
  <si>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</si>
  <si>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</si>
  <si>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</si>
  <si>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</si>
  <si>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</si>
  <si>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</si>
  <si>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</si>
  <si>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</si>
  <si>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</si>
  <si>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</si>
  <si>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</si>
  <si>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</si>
  <si>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</si>
  <si>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</si>
  <si>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</si>
  <si>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</si>
  <si>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</si>
  <si>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</si>
  <si>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</si>
  <si>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</si>
  <si>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</si>
  <si>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</si>
  <si>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</si>
  <si>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</si>
  <si>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</si>
  <si>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</si>
  <si>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</si>
  <si>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</si>
  <si>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</si>
  <si>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</si>
  <si>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</si>
  <si>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</si>
  <si>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</si>
  <si>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</si>
  <si>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</si>
  <si>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</si>
  <si>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</si>
  <si>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</si>
  <si>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</si>
  <si>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</si>
  <si>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</si>
  <si>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</si>
  <si>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</si>
  <si>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</si>
  <si>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</si>
  <si>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</si>
  <si>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</si>
  <si>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</si>
  <si>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</si>
  <si>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</si>
  <si>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</si>
  <si>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</si>
  <si>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</si>
  <si>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</si>
  <si>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</si>
  <si>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</si>
  <si>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</si>
  <si>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</si>
  <si>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</si>
  <si>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</si>
  <si>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</si>
  <si>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</si>
  <si>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</si>
  <si>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</si>
  <si>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</si>
  <si>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</si>
  <si>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</si>
  <si>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</si>
  <si>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</si>
  <si>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</si>
  <si>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</si>
  <si>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</si>
  <si>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</si>
  <si>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</si>
  <si>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</si>
  <si>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</si>
  <si>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</si>
  <si>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</si>
  <si>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</si>
  <si>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</si>
  <si>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</si>
  <si>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</si>
  <si>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</si>
  <si>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</si>
  <si>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</si>
  <si>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</si>
  <si>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</si>
  <si>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</si>
  <si>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</si>
  <si>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</si>
  <si>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</si>
  <si>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</si>
  <si>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</si>
  <si>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</si>
  <si>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</si>
  <si>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</si>
  <si>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</si>
  <si>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</si>
  <si>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</si>
  <si>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</si>
  <si>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</si>
  <si>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</si>
  <si>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</si>
  <si>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</si>
  <si>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</si>
  <si>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</si>
  <si>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</si>
  <si>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</si>
  <si>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</si>
  <si>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</si>
  <si>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</si>
  <si>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</si>
  <si>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</si>
  <si>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</si>
  <si>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</si>
  <si>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</si>
  <si>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</si>
  <si>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</si>
  <si>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</si>
  <si>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</si>
  <si>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</si>
  <si>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</si>
  <si>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</si>
  <si>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</si>
  <si>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</si>
  <si>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</si>
  <si>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</si>
  <si>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</si>
  <si>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</si>
  <si>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</si>
  <si>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</si>
  <si>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</si>
  <si>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</si>
  <si>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</si>
  <si>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</si>
  <si>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</si>
  <si>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</si>
  <si>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</si>
  <si>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</si>
  <si>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</si>
  <si>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</si>
  <si>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</si>
  <si>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</si>
  <si>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</si>
  <si>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</si>
  <si>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</si>
  <si>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</si>
  <si>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</si>
  <si>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</si>
  <si>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</si>
  <si>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</si>
  <si>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</si>
  <si>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</si>
  <si>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</si>
  <si>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</si>
  <si>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</si>
  <si>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</si>
  <si>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</si>
  <si>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</si>
  <si>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</si>
  <si>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</si>
  <si>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</si>
  <si>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</si>
  <si>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</si>
  <si>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</si>
  <si>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</si>
  <si>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</si>
  <si>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</si>
  <si>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</si>
  <si>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</si>
  <si>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</si>
  <si>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</si>
  <si>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</si>
  <si>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</si>
  <si>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</si>
  <si>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</si>
  <si>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</si>
  <si>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</si>
  <si>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</si>
  <si>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</si>
  <si>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</si>
  <si>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</si>
  <si>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</si>
  <si>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</si>
  <si>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</si>
  <si>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</si>
  <si>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</si>
  <si>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</si>
  <si>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</si>
  <si>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</si>
  <si>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</si>
  <si>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</si>
  <si>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</si>
  <si>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</si>
  <si>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</si>
  <si>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</si>
  <si>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</si>
  <si>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</si>
  <si>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</si>
  <si>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</si>
  <si>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</si>
  <si>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</si>
  <si>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</si>
  <si>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</si>
  <si>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</si>
  <si>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</si>
  <si>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</si>
  <si>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</si>
  <si>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</si>
  <si>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</si>
  <si>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</si>
  <si>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</si>
  <si>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</si>
  <si>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</si>
  <si>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</si>
  <si>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</si>
  <si>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</si>
  <si>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</si>
  <si>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</si>
  <si>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</si>
  <si>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</si>
  <si>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</si>
  <si>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</si>
  <si>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</si>
  <si>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</si>
  <si>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</si>
  <si>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</si>
  <si>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</si>
  <si>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</si>
  <si>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</si>
  <si>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</si>
  <si>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</si>
  <si>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</si>
  <si>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</si>
  <si>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</si>
  <si>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</si>
  <si>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</si>
  <si>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</si>
  <si>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</si>
  <si>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</si>
  <si>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</si>
  <si>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</si>
  <si>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</si>
  <si>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</si>
  <si>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</si>
  <si>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</si>
  <si>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</si>
  <si>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</si>
  <si>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</si>
  <si>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</si>
  <si>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</si>
  <si>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</si>
  <si>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</si>
  <si>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</si>
  <si>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</si>
  <si>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</si>
  <si>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</si>
  <si>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</si>
  <si>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</si>
  <si>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</si>
  <si>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</si>
  <si>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</si>
  <si>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</si>
  <si>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</si>
  <si>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</si>
  <si>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</si>
  <si>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</si>
  <si>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</si>
  <si>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</si>
  <si>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</si>
  <si>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</si>
  <si>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</si>
  <si>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</si>
  <si>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</si>
  <si>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</si>
  <si>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</si>
  <si>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</si>
  <si>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</si>
  <si>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</si>
  <si>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</si>
  <si>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</si>
  <si>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</si>
  <si>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</si>
  <si>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</si>
  <si>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</si>
  <si>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</si>
  <si>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</si>
  <si>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</si>
  <si>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</si>
  <si>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</si>
  <si>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</si>
  <si>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</si>
  <si>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</si>
  <si>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</si>
  <si>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</si>
  <si>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</si>
  <si>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</si>
  <si>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</si>
  <si>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</si>
  <si>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</si>
  <si>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</si>
  <si>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</si>
  <si>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</si>
  <si>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</si>
  <si>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</si>
  <si>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</si>
  <si>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</si>
  <si>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</si>
  <si>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</si>
  <si>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</si>
  <si>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</si>
  <si>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</si>
  <si>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</si>
  <si>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</si>
  <si>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</si>
  <si>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</si>
  <si>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</si>
  <si>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</si>
  <si>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</si>
  <si>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</si>
  <si>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</si>
  <si>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</si>
  <si>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</si>
  <si>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</si>
  <si>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</si>
  <si>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</si>
  <si>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</si>
  <si>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</si>
  <si>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</si>
  <si>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</si>
  <si>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</si>
  <si>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</si>
  <si>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</si>
  <si>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</si>
  <si>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</si>
  <si>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</si>
  <si>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</si>
  <si>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</si>
  <si>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</si>
  <si>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</si>
  <si>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</si>
  <si>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</si>
  <si>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</si>
  <si>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</si>
  <si>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</si>
  <si>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</si>
  <si>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</si>
  <si>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</si>
  <si>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</si>
  <si>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</si>
  <si>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</si>
  <si>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</si>
  <si>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</si>
  <si>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</si>
  <si>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</si>
  <si>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</si>
  <si>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</si>
  <si>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</si>
  <si>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</si>
  <si>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</si>
  <si>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</si>
  <si>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</si>
  <si>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</si>
  <si>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</si>
  <si>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</si>
  <si>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</si>
  <si>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</si>
  <si>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</si>
  <si>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</si>
  <si>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</si>
  <si>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</si>
  <si>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</si>
  <si>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</si>
  <si>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</si>
  <si>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</si>
  <si>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</si>
  <si>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</si>
  <si>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</si>
  <si>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</si>
  <si>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</si>
  <si>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</si>
  <si>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</si>
  <si>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</si>
  <si>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</si>
  <si>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</si>
  <si>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</si>
  <si>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</si>
  <si>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</si>
  <si>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</si>
  <si>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</si>
  <si>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</si>
  <si>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</si>
  <si>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</si>
  <si>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</si>
  <si>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</si>
  <si>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</si>
  <si>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</si>
  <si>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</si>
  <si>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</si>
  <si>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</si>
  <si>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</si>
  <si>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</si>
  <si>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</si>
  <si>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</si>
  <si>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</si>
  <si>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</si>
  <si>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</si>
  <si>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</si>
  <si>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</si>
  <si>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</si>
  <si>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</si>
  <si>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</si>
  <si>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</si>
  <si>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</si>
  <si>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</si>
  <si>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</si>
  <si>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</si>
  <si>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</si>
  <si>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</si>
  <si>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</si>
  <si>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</si>
  <si>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</si>
  <si>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</si>
  <si>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</si>
  <si>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</si>
  <si>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</si>
  <si>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</si>
  <si>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</si>
  <si>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</si>
  <si>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</si>
  <si>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</si>
  <si>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</si>
  <si>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</si>
  <si>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</si>
  <si>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</si>
  <si>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</si>
  <si>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</si>
  <si>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</si>
  <si>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</si>
  <si>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</si>
  <si>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</si>
  <si>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</si>
  <si>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</si>
  <si>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</si>
  <si>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</si>
  <si>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</si>
  <si>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</si>
  <si>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</si>
  <si>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</si>
  <si>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</si>
  <si>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</si>
  <si>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</si>
  <si>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</si>
  <si>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</si>
  <si>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</si>
  <si>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</si>
  <si>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</si>
  <si>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</si>
  <si>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</si>
  <si>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</si>
  <si>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</si>
  <si>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</si>
  <si>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</si>
  <si>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</si>
  <si>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</si>
  <si>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</si>
  <si>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</si>
  <si>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</si>
  <si>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</si>
  <si>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</si>
  <si>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</si>
  <si>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</si>
  <si>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</si>
  <si>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</si>
  <si>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</si>
  <si>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</si>
  <si>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</si>
  <si>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</si>
  <si>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</si>
  <si>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</si>
  <si>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</si>
  <si>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</si>
  <si>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</si>
  <si>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</si>
  <si>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</si>
  <si>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</si>
  <si>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</si>
  <si>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</si>
  <si>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</si>
  <si>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</si>
  <si>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</si>
  <si>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</si>
  <si>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</si>
  <si>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</si>
  <si>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</si>
  <si>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</si>
  <si>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</si>
  <si>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</si>
  <si>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</si>
  <si>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</si>
  <si>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</si>
  <si>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</si>
  <si>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</si>
  <si>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</si>
  <si>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</si>
  <si>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</si>
  <si>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</si>
  <si>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</si>
  <si>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</si>
  <si>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</si>
  <si>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</si>
  <si>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</si>
  <si>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</si>
  <si>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</si>
  <si>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</si>
  <si>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</si>
  <si>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</si>
  <si>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</si>
  <si>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</si>
  <si>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</si>
  <si>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</si>
  <si>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</si>
  <si>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</si>
  <si>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</si>
  <si>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</si>
  <si>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</si>
  <si>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</si>
  <si>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</si>
  <si>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</si>
  <si>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</si>
  <si>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</si>
  <si>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</si>
  <si>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</si>
  <si>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</si>
  <si>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</si>
  <si>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</si>
  <si>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</si>
  <si>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</si>
  <si>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</si>
  <si>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</si>
  <si>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</si>
  <si>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</si>
  <si>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</si>
  <si>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</si>
  <si>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</si>
  <si>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</si>
  <si>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</si>
  <si>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</si>
  <si>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</si>
  <si>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</si>
  <si>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</si>
  <si>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</si>
  <si>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</si>
  <si>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</si>
  <si>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</si>
  <si>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</si>
  <si>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</si>
  <si>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</si>
  <si>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</si>
  <si>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</si>
  <si>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</si>
  <si>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</si>
  <si>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</si>
  <si>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</si>
  <si>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</si>
  <si>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</si>
  <si>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</si>
  <si>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</si>
  <si>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</si>
  <si>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</si>
  <si>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</si>
  <si>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</si>
  <si>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</si>
  <si>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</si>
  <si>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</si>
  <si>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</si>
  <si>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</si>
  <si>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</si>
  <si>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</si>
  <si>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</si>
  <si>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</si>
  <si>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</si>
  <si>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</si>
  <si>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</si>
  <si>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</si>
  <si>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</si>
  <si>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</si>
  <si>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</si>
  <si>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</si>
  <si>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</si>
  <si>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</si>
  <si>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</si>
  <si>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</si>
  <si>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</si>
  <si>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</si>
  <si>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</si>
  <si>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</si>
  <si>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</si>
  <si>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</si>
  <si>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</si>
  <si>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</si>
  <si>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</si>
  <si>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</si>
  <si>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</si>
  <si>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</si>
  <si>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</si>
  <si>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</si>
  <si>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</si>
  <si>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</si>
  <si>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</si>
  <si>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</si>
  <si>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</si>
  <si>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</si>
  <si>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</si>
  <si>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</si>
  <si>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</si>
  <si>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</si>
  <si>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</si>
  <si>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</si>
  <si>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</si>
  <si>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</si>
  <si>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</si>
  <si>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</si>
  <si>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</si>
  <si>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</si>
  <si>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</si>
  <si>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</si>
  <si>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</si>
  <si>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</si>
  <si>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</si>
  <si>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</si>
  <si>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</si>
  <si>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</si>
  <si>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</si>
  <si>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</si>
  <si>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</si>
  <si>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</si>
  <si>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</si>
  <si>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</si>
  <si>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</si>
  <si>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</si>
  <si>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</si>
  <si>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</si>
  <si>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</si>
  <si>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</si>
  <si>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</si>
  <si>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</si>
  <si>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</si>
  <si>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</si>
  <si>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</si>
  <si>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</si>
  <si>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</si>
  <si>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</si>
  <si>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</si>
  <si>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</si>
  <si>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</si>
  <si>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</si>
  <si>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</si>
  <si>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</si>
  <si>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</si>
  <si>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</si>
  <si>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</si>
  <si>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</si>
  <si>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</si>
  <si>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</si>
  <si>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</si>
  <si>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</si>
  <si>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</si>
  <si>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</si>
  <si>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</si>
  <si>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</si>
  <si>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</si>
  <si>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</si>
  <si>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</si>
  <si>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</si>
  <si>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</si>
  <si>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</si>
  <si>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</si>
  <si>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</si>
  <si>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</si>
  <si>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</si>
  <si>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</si>
  <si>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</si>
  <si>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</si>
  <si>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</si>
  <si>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</si>
  <si>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</si>
  <si>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</si>
  <si>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</si>
  <si>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</si>
  <si>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</si>
  <si>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</si>
  <si>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</si>
  <si>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</si>
  <si>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</si>
  <si>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</si>
  <si>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</si>
  <si>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</si>
  <si>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</si>
  <si>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</si>
  <si>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</si>
  <si>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</si>
  <si>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</si>
  <si>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</si>
  <si>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</si>
  <si>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</si>
  <si>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</si>
  <si>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</si>
  <si>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</si>
  <si>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</si>
  <si>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</si>
  <si>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</si>
  <si>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</si>
  <si>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</si>
  <si>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</si>
  <si>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</si>
  <si>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</si>
  <si>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</si>
  <si>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</si>
  <si>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</si>
  <si>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</si>
  <si>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</si>
  <si>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</si>
  <si>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</si>
  <si>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</si>
  <si>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</si>
  <si>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</si>
  <si>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</si>
  <si>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</si>
  <si>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</si>
  <si>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</si>
  <si>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</si>
  <si>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</si>
  <si>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</si>
  <si>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</si>
  <si>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</si>
  <si>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</si>
  <si>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</si>
  <si>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</si>
  <si>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</si>
  <si>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</si>
  <si>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</si>
  <si>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</si>
  <si>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</si>
  <si>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</si>
  <si>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</si>
  <si>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</si>
  <si>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</si>
  <si>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</si>
  <si>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</si>
  <si>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</si>
  <si>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</si>
  <si>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</si>
  <si>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</si>
  <si>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</si>
  <si>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</si>
  <si>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</si>
  <si>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</si>
  <si>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</si>
  <si>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</si>
  <si>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</si>
  <si>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</si>
  <si>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</si>
  <si>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</si>
  <si>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</si>
  <si>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</si>
  <si>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</si>
  <si>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</si>
  <si>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</si>
  <si>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</si>
  <si>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</si>
  <si>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</si>
  <si>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</si>
  <si>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</si>
  <si>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</si>
  <si>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</si>
  <si>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</si>
  <si>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</si>
  <si>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</si>
  <si>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</si>
  <si>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</si>
  <si>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</si>
  <si>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</si>
  <si>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</si>
  <si>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</si>
  <si>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</si>
  <si>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</si>
  <si>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</si>
  <si>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</si>
  <si>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</si>
  <si>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</si>
  <si>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</si>
  <si>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</si>
  <si>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</si>
  <si>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</si>
  <si>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</si>
  <si>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</si>
  <si>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</si>
  <si>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</si>
  <si>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</si>
  <si>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</si>
  <si>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</si>
  <si>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</si>
  <si>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</si>
  <si>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</si>
  <si>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</si>
  <si>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</si>
  <si>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</si>
  <si>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</si>
  <si>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</si>
  <si>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</si>
  <si>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</si>
  <si>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</si>
  <si>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</si>
  <si>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</si>
  <si>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</si>
  <si>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</si>
  <si>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</si>
  <si>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</si>
  <si>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</si>
  <si>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</si>
  <si>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</si>
  <si>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</si>
  <si>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</si>
  <si>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</si>
  <si>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</si>
  <si>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</si>
  <si>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</si>
  <si>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</si>
  <si>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</si>
  <si>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</si>
  <si>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</si>
  <si>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</si>
  <si>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</si>
  <si>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</si>
  <si>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</si>
  <si>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</si>
  <si>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</si>
  <si>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</si>
  <si>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</si>
  <si>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</si>
  <si>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</si>
  <si>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</si>
  <si>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</si>
  <si>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</si>
  <si>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</si>
  <si>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</si>
  <si>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</si>
  <si>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</si>
  <si>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</si>
  <si>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</si>
  <si>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</si>
  <si>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</si>
  <si>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</si>
  <si>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</si>
  <si>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</si>
  <si>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</si>
  <si>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</si>
  <si>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</si>
  <si>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</si>
  <si>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</si>
  <si>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</si>
  <si>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</si>
  <si>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</si>
  <si>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</si>
  <si>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</si>
  <si>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</si>
  <si>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</si>
  <si>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</si>
  <si>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</si>
  <si>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</si>
  <si>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</si>
  <si>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</si>
  <si>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</si>
  <si>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</si>
  <si>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</si>
  <si>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</si>
  <si>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</si>
  <si>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</si>
  <si>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</si>
  <si>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</si>
  <si>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</si>
  <si>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</si>
  <si>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</si>
  <si>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</si>
  <si>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</si>
  <si>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</si>
  <si>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</si>
  <si>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</si>
  <si>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</si>
  <si>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</si>
  <si>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</si>
  <si>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</si>
  <si>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</si>
  <si>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</si>
  <si>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</si>
  <si>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</si>
  <si>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</si>
  <si>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</si>
  <si>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</si>
  <si>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</si>
  <si>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</si>
  <si>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</si>
  <si>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</si>
  <si>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</si>
  <si>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</si>
  <si>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</si>
  <si>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</si>
  <si>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</si>
  <si>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</si>
  <si>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</si>
  <si>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</si>
  <si>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</si>
  <si>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</si>
  <si>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</si>
  <si>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</si>
  <si>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</si>
  <si>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</si>
  <si>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</si>
  <si>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</si>
  <si>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</si>
  <si>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</si>
  <si>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</si>
  <si>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</si>
  <si>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</si>
  <si>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</si>
  <si>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</si>
  <si>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</si>
  <si>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</si>
  <si>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</si>
  <si>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</si>
  <si>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</si>
  <si>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</si>
  <si>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</si>
  <si>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</si>
  <si>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</si>
  <si>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</si>
  <si>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</si>
  <si>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</si>
  <si>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</si>
  <si>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</si>
  <si>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</si>
  <si>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</si>
  <si>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</si>
  <si>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</si>
  <si>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</si>
  <si>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</si>
  <si>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</si>
  <si>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</si>
  <si>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</si>
  <si>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</si>
  <si>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</si>
  <si>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</si>
  <si>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</si>
  <si>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</si>
  <si>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</si>
  <si>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</si>
  <si>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</si>
  <si>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</si>
  <si>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</si>
  <si>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</si>
  <si>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</si>
  <si>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</si>
  <si>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</si>
  <si>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</si>
  <si>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</si>
  <si>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</si>
  <si>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</si>
  <si>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</si>
  <si>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</si>
  <si>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</si>
  <si>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</si>
  <si>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</si>
  <si>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</si>
  <si>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</si>
  <si>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</si>
  <si>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</si>
  <si>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</si>
  <si>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</si>
  <si>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</si>
  <si>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</si>
  <si>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</si>
  <si>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</si>
  <si>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</si>
  <si>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</si>
  <si>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</si>
  <si>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</si>
  <si>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</si>
  <si>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</si>
  <si>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</si>
  <si>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</si>
  <si>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</si>
  <si>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</si>
  <si>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</si>
  <si>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</si>
  <si>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</si>
  <si>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</si>
  <si>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</si>
  <si>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</si>
  <si>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</si>
  <si>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</si>
  <si>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</si>
  <si>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</si>
  <si>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</si>
  <si>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</si>
  <si>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</si>
  <si>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</si>
  <si>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</si>
  <si>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</si>
  <si>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</si>
  <si>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</si>
  <si>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</si>
  <si>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</si>
  <si>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</si>
  <si>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</si>
  <si>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</si>
  <si>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</si>
  <si>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</si>
  <si>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</si>
  <si>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</si>
  <si>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</si>
  <si>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</si>
  <si>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</si>
  <si>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</si>
  <si>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</si>
  <si>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</si>
  <si>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</si>
  <si>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</si>
  <si>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</si>
  <si>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</si>
  <si>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</si>
  <si>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</si>
  <si>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</si>
  <si>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</si>
  <si>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</si>
  <si>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</si>
  <si>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</si>
  <si>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</si>
  <si>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</si>
  <si>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</si>
  <si>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</si>
  <si>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</si>
  <si>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</si>
  <si>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</si>
  <si>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</si>
  <si>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</si>
  <si>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</si>
  <si>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</si>
  <si>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</si>
  <si>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</si>
  <si>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</si>
  <si>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</si>
  <si>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90 min</t>
  </si>
  <si>
    <t xml:space="preserve">PCM-20251126-00000792
</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</si>
  <si>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</si>
  <si>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</si>
  <si>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</si>
  <si>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</si>
  <si>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</si>
  <si>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</si>
  <si>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</si>
  <si>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</si>
  <si>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</si>
  <si>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</si>
  <si>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</si>
  <si>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</si>
  <si>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</si>
  <si>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</si>
  <si>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</si>
  <si>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</si>
  <si>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</si>
  <si>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</si>
  <si>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</si>
  <si>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</si>
  <si>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</si>
  <si>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20 min</t>
  </si>
  <si>
    <t>PCM-20251126-00000613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</si>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</sst>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3" dataDxfId="22" headerRowBorderDxfId="20" tableBorderDxfId="21">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C12" sqref="C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324.51771284722054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45987.466138773147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45987.466138773147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45987.466138773147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45987.466138773147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45987.466138773147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45987.466138773147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45987.466138773147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45987.466138773147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45987.466138773147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45987.466138773147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45987.466138773147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45987.466138773147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45987.466138773147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45987.466138773147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45987.466138773147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45987.466138773147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45987.466138773147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45987.466138773147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45987.466138773147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45987.466138773147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45987.466138773147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45987.466138773147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45987.466138773147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45987.466138773147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45987.466138773147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45987.466138773147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45987.466138773147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45987.466138773147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45987.466138773147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45987.466138773147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45987.466138773147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45987.466138773147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45987.466138773147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45987.466138773147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45987.466138773147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45987.466138773147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45987.466138773147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45987.466138773147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45987.466138773147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45987.466138773147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45987.466138773147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45987.466138773147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45987.466138773147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45987.466138773147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45987.466138773147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45987.466138773147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45987.466138773147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45987.466138773147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45987.466138773147</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45987.466138773147</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3D5C444A-EDF5-4CFD-96E8-C2C48E68FE0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162.4663008101852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3.0787197916652076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7.0814699072798248E-2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8.6671180557459593E-2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45987.466138773147</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8.6619212961522862E-3</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45987.466138773147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45987.466138773147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45987.466138773147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45987.466138773147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45987.466138773147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45987.466138773147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45987.466138773147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45987.466138773147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45987.466138773147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45987.466138773147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45987.466138773147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45987.466138773147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45987.466138773147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45987.466138773147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45987.466138773147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45987.466138773147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45987.466138773147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45987.466138773147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45987.466138773147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45987.466138773147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45987.466138773147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45987.466138773147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45987.466138773147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45987.466138773147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45987.466138773147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45987.466138773147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45987.466138773147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45987.466138773147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45987.466138773147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45987.466138773147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45987.466138773147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45987.466138773147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45987.466138773147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45987.466138773147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45987.466138773147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45987.466138773147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45987.466138773147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45987.466138773147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45987.466138773147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45987.466138773147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45987.466138773147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45987.466138773147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45987.466138773147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45987.466138773147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45987.466138773147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45987.466138773147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45987.466138773147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45987.466138773147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45987.466138773147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45987.466138773147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45987.466138773147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45987.466138773147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45987.466138773147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45987.466138773147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45987.466138773147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45987.466138773147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45987.466138773147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45987.466138773147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45987.466138773147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45987.466138773147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45987.466138773147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45987.466138773147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45987.466138773147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45987.466138773147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45987.466138773147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45987.466138773147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45987.466138773147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45987.466138773147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45987.466138773147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45987.466138773147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45987.466138773147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45987.466138773147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45987.466138773147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45987.466138773147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45987.466138773147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45987.466138773147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45987.466138773147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45987.466138773147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45987.466138773147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45987.466138773147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45987.466138773147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45987.466138773147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45987.466138773147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45987.466138773147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45987.466138773147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45987.466138773147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45987.466138773147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45987.466138773147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45987.466138773147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45987.466138773147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45987.466138773147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45987.466138773147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45987.466138773147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45987.466138773147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45987.466138773147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45987.466138773147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45987.466138773147</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45987.466138773147</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45987.466138773147</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45987.466138773147</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45987.466138773147</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45987.466138773147</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45987.466138773147</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45987.466138773147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45987.466138773147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45987.466138773147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45987.466138773147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45987.466138773147</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45987.466138773147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45987.466138773147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45987.466138773147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45987.466138773147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45987.466138773147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45987.466138773147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45987.466138773147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45987.466138773147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45987.466138773147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45987.466138773147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45987.466138773147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45987.466138773147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45987.466138773147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45987.466138773147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45987.466138773147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45987.466138773147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45987.466138773147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45987.466138773147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45987.466138773147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45987.466138773147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45987.466138773147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45987.466138773147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45987.466138773147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45987.466138773147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45987.466138773147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45987.466138773147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45987.466138773147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45987.466138773147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45987.466138773147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45987.466138773147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45987.466138773147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45987.466138773147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45987.466138773147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45987.466138773147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45987.466138773147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45987.466138773147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45987.466138773147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45987.466138773147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45987.466138773147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45987.466138773147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45987.466138773147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45987.466138773147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45987.466138773147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45987.466138773147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45987.466138773147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45987.466138773147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45987.466138773147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45987.466138773147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45987.466138773147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45987.466138773147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45987.466138773147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45987.466138773147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45987.466138773147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45987.466138773147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45987.466138773147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45987.466138773147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45987.466138773147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45987.466138773147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45987.466138773147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45987.466138773147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45987.466138773147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45987.466138773147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45987.466138773147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45987.466138773147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45987.466138773147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45987.466138773147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45987.466138773147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45987.466138773147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45987.466138773147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45987.466138773147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45987.466138773147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45987.466138773147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45987.466138773147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45987.466138773147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45987.466138773147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45987.466138773147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45987.466138773147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45987.466138773147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45987.466138773147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45987.466138773147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45987.466138773147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45987.466138773147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45987.466138773147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45987.466138773147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45987.466138773147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45987.466138773147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45987.466138773147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45987.466138773147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45987.466138773147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45987.466138773147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45987.466138773147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45987.466138773147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45987.466138773147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45987.466138773147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45987.466138773147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45987.466138773147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45987.466138773147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45987.466138773147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45987.466138773147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45987.466138773147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45987.466138773147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45987.466138773147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45987.466138773147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45987.466138773147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45987.466138773147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45987.466138773147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45987.466138773147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45987.466138773147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45987.466138773147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45987.466138773147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45987.466138773147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45987.466138773147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45987.466138773147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45987.466138773147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45987.466138773147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45987.466138773147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45987.466138773147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45987.466138773147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45987.466138773147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45987.466138773147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45987.466138773147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45987.466138773147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45987.466138773147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45987.466138773147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45987.466138773147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45987.466138773147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45987.466138773147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45987.466138773147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45987.466138773147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45987.466138773147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45987.466138773147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45987.466138773147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45987.466138773147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45987.466138773147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45987.466138773147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45987.466138773147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45987.466138773147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45987.466138773147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45987.466138773147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45987.466138773147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45987.466138773147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45987.466138773147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45987.466138773147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45987.466138773147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45987.466138773147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45987.466138773147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45987.466138773147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45987.466138773147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45987.466138773147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45987.466138773147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45987.466138773147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45987.466138773147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45987.466138773147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45987.466138773147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45987.466138773147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45987.466138773147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45987.466138773147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45987.466138773147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45987.466138773147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45987.466138773147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45987.466138773147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45987.466138773147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45987.466138773147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45987.466138773147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45987.466138773147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45987.466138773147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45987.466138773147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45987.466138773147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45987.466138773147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45987.466138773147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45987.466138773147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45987.466138773147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45987.466138773147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45987.466138773147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45987.466138773147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45987.466138773147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45987.466138773147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45987.466138773147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45987.466138773147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45987.466138773147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45987.466138773147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45987.466138773147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45987.466138773147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45987.466138773147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45987.466138773147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45987.466138773147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45987.466138773147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45987.466138773147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45987.466138773147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45987.466138773147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45987.466138773147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45987.466138773147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45987.466138773147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45987.466138773147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45987.466138773147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45987.466138773147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45987.466138773147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45987.466138773147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45987.466138773147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45987.466138773147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45987.466138773147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45987.466138773147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45987.466138773147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45987.466138773147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45987.466138773147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45987.466138773147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45987.466138773147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45987.466138773147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45987.466138773147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45987.466138773147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45987.466138773147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45987.466138773147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45987.466138773147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45987.466138773147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45987.466138773147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45987.466138773147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45987.466138773147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45987.466138773147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45987.466138773147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45987.466138773147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45987.466138773147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45987.466138773147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45987.466138773147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45987.466138773147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45987.466138773147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45987.466138773147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45987.466138773147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45987.466138773147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45987.466138773147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45987.466138773147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45987.466138773147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45987.466138773147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45987.466138773147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45987.466138773147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45987.466138773147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45987.466138773147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45987.466138773147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45987.466138773147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45987.466138773147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45987.466138773147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45987.466138773147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45987.466138773147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45987.466138773147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45987.466138773147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45987.466138773147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45987.466138773147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45987.466138773147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45987.466138773147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45987.466138773147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45987.466138773147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45987.466138773147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45987.466138773147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45987.466138773147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45987.466138773147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45987.466138773147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45987.466138773147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45987.466138773147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45987.466138773147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45987.466138773147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45987.466138773147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45987.466138773147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45987.466138773147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45987.466138773147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45987.466138773147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45987.466138773147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45987.466138773147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45987.466138773147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45987.466138773147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45987.466138773147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45987.466138773147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45987.466138773147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45987.466138773147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45987.466138773147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45987.466138773147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45987.466138773147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45987.466138773147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45987.466138773147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45987.466138773147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45987.466138773147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45987.466138773147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45987.466138773147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45987.466138773147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45987.466138773147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45987.466138773147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45987.466138773147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45987.466138773147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45987.466138773147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45987.466138773147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45987.466138773147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45987.466138773147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45987.466138773147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45987.466138773147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45987.466138773147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45987.466138773147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45987.466138773147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45987.466138773147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45987.466138773147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45987.466138773147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45987.466138773147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45987.466138773147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45987.466138773147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45987.466138773147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45987.466138773147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45987.466138773147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45987.466138773147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45987.466138773147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45987.466138773147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45987.466138773147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45987.466138773147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45987.466138773147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45987.466138773147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45987.466138773147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45987.466138773147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45987.466138773147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45987.466138773147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45987.466138773147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45987.466138773147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45987.466138773147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45987.466138773147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45987.466138773147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45987.466138773147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45987.466138773147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45987.466138773147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45987.466138773147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45987.466138773147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45987.466138773147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45987.466138773147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45987.466138773147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45987.466138773147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45987.466138773147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45987.466138773147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45987.466138773147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45987.466138773147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45987.466138773147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45987.466138773147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45987.466138773147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45987.466138773147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45987.466138773147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45987.466138773147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45987.466138773147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45987.466138773147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45987.466138773147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45987.466138773147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45987.466138773147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45987.466138773147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45987.466138773147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45987.466138773147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45987.466138773147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45987.466138773147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45987.466138773147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45987.466138773147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45987.466138773147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45987.466138773147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45987.466138773147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45987.466138773147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45987.466138773147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45987.466138773147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45987.466138773147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45987.466138773147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45987.466138773147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45987.466138773147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45987.466138773147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45987.466138773147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45987.466138773147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45987.466138773147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45987.466138773147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45987.466138773147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45987.466138773147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45987.466138773147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45987.466138773147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45987.466138773147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45987.466138773147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45987.466138773147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45987.466138773147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45987.466138773147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45987.466138773147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45987.466138773147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45987.466138773147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45987.466138773147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45987.466138773147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45987.466138773147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45987.466138773147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45987.466138773147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45987.466138773147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45987.466138773147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45987.466138773147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45987.466138773147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45987.466138773147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45987.466138773147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45987.466138773147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45987.466138773147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45987.466138773147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45987.466138773147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45987.466138773147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45987.466138773147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45987.466138773147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45987.466138773147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45987.466138773147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45987.466138773147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45987.466138773147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45987.466138773147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45987.466138773147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45987.466138773147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45987.466138773147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45987.466138773147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45987.466138773147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45987.466138773147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45987.466138773147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45987.466138773147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45987.466138773147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45987.466138773147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45987.466138773147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45987.466138773147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45987.466138773147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45987.466138773147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45987.466138773147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45987.466138773147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45987.466138773147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45987.466138773147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45987.466138773147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45987.466138773147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45987.466138773147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45987.466138773147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45987.466138773147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45987.466138773147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45987.466138773147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45987.466138773147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45987.466138773147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45987.466138773147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45987.466138773147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45987.466138773147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45987.466138773147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45987.466138773147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45987.466138773147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45987.466138773147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45987.466138773147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45987.466138773147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45987.466138773147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45987.466138773147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45987.466138773147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45987.466138773147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45987.466138773147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45987.466138773147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45987.466138773147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45987.466138773147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45987.466138773147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45987.466138773147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45987.466138773147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45987.466138773147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45987.466138773147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45987.466138773147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45987.466138773147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45987.466138773147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45987.466138773147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45987.466138773147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45987.466138773147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45987.466138773147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45987.466138773147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45987.466138773147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45987.466138773147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45987.466138773147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45987.466138773147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45987.466138773147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45987.466138773147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45987.466138773147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45987.466138773147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45987.466138773147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45987.466138773147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45987.466138773147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45987.466138773147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45987.466138773147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45987.466138773147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45987.466138773147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45987.466138773147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45987.466138773147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45987.466138773147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45987.466138773147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45987.466138773147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45987.466138773147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45987.466138773147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45987.466138773147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45987.466138773147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45987.466138773147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45987.466138773147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45987.466138773147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45987.466138773147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45987.466138773147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45987.466138773147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45987.466138773147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45987.466138773147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45987.466138773147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45987.466138773147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45987.466138773147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45987.466138773147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45987.466138773147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45987.466138773147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45987.466138773147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45987.466138773147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45987.466138773147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45987.466138773147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45987.466138773147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45987.466138773147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45987.466138773147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45987.466138773147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45987.466138773147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45987.466138773147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45987.466138773147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45987.466138773147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45987.466138773147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45987.466138773147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45987.466138773147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45987.466138773147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45987.466138773147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45987.466138773147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45987.466138773147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45987.466138773147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45987.466138773147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45987.466138773147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45987.466138773147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45987.466138773147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45987.466138773147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45987.466138773147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45987.466138773147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45987.466138773147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45987.466138773147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45987.466138773147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45987.466138773147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45987.466138773147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45987.466138773147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45987.466138773147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45987.466138773147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45987.466138773147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45987.466138773147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45987.466138773147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45987.466138773147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45987.466138773147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45987.466138773147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45987.466138773147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45987.466138773147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45987.466138773147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45987.466138773147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45987.466138773147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45987.466138773147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45987.466138773147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45987.466138773147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45987.466138773147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45987.466138773147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45987.466138773147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45987.466138773147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45987.466138773147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45987.466138773147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45987.466138773147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45987.466138773147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45987.466138773147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45987.466138773147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45987.466138773147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45987.466138773147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45987.466138773147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45987.466138773147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45987.466138773147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45987.466138773147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45987.466138773147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45987.466138773147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45987.466138773147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45987.466138773147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45987.466138773147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45987.466138773147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45987.466138773147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45987.466138773147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45987.466138773147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45987.466138773147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45987.466138773147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45987.466138773147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45987.466138773147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45987.466138773147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45987.466138773147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45987.466138773147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45987.466138773147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45987.466138773147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45987.466138773147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45987.466138773147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45987.466138773147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45987.466138773147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45987.466138773147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45987.466138773147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45987.466138773147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45987.466138773147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45987.466138773147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45987.466138773147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45987.466138773147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45987.466138773147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45987.466138773147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45987.466138773147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45987.466138773147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45987.466138773147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45987.466138773147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45987.466138773147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45987.466138773147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45987.466138773147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45987.466138773147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45987.466138773147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45987.466138773147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45987.466138773147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45987.466138773147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45987.466138773147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45987.466138773147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45987.466138773147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45987.466138773147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45987.466138773147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45987.466138773147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45987.466138773147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45987.466138773147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45987.466138773147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45987.466138773147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45987.466138773147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45987.466138773147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45987.466138773147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45987.466138773147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45987.466138773147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45987.466138773147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45987.466138773147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45987.466138773147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45987.466138773147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45987.466138773147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45987.466138773147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45987.466138773147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45987.466138773147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45987.466138773147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45987.466138773147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45987.466138773147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45987.466138773147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45987.466138773147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45987.466138773147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45987.466138773147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45987.466138773147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45987.466138773147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45987.466138773147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45987.466138773147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45987.466138773147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45987.466138773147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45987.466138773147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45987.466138773147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45987.466138773147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45987.466138773147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45987.466138773147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45987.466138773147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45987.466138773147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45987.466138773147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45987.466138773147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45987.466138773147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45987.466138773147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45987.466138773147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45987.466138773147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45987.466138773147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45987.466138773147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45987.466138773147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45987.466138773147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45987.466138773147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45987.466138773147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45987.466138773147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45987.466138773147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45987.466138773147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45987.466138773147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45987.466138773147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45987.466138773147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45987.466138773147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45987.466138773147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45987.466138773147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45987.466138773147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45987.466138773147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45987.466138773147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45987.466138773147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45987.466138773147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45987.466138773147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45987.466138773147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45987.466138773147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45987.466138773147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45987.466138773147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45987.466138773147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45987.466138773147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45987.466138773147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45987.466138773147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45987.466138773147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45987.466138773147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45987.466138773147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45987.466138773147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45987.466138773147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45987.466138773147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45987.466138773147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45987.466138773147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45987.466138773147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45987.466138773147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45987.466138773147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45987.466138773147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45987.466138773147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45987.466138773147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45987.466138773147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45987.466138773147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45987.466138773147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45987.466138773147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45987.466138773147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45987.466138773147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45987.466138773147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45987.466138773147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45987.466138773147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45987.466138773147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45987.466138773147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45987.466138773147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45987.466138773147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45987.466138773147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45987.466138773147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45987.466138773147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45987.466138773147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45987.466138773147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45987.466138773147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45987.466138773147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45987.466138773147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45987.466138773147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45987.466138773147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45987.466138773147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45987.466138773147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45987.466138773147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45987.466138773147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45987.466138773147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45987.466138773147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45987.466138773147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45987.466138773147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45987.466138773147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45987.466138773147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45987.466138773147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45987.466138773147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45987.466138773147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45987.466138773147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45987.466138773147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45987.466138773147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45987.466138773147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45987.466138773147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45987.466138773147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45987.466138773147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45987.466138773147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45987.466138773147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45987.466138773147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45987.466138773147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45987.466138773147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45987.466138773147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45987.466138773147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45987.466138773147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45987.466138773147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45987.466138773147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45987.466138773147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45987.466138773147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45987.466138773147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45987.466138773147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45987.466138773147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45987.466138773147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45987.466138773147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45987.466138773147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45987.466138773147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45987.466138773147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45987.466138773147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45987.466138773147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45987.466138773147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45987.466138773147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45987.466138773147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45987.466138773147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45987.466138773147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45987.466138773147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45987.466138773147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45987.466138773147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45987.466138773147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45987.466138773147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45987.466138773147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45987.466138773147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45987.466138773147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45987.466138773147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45987.466138773147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45987.466138773147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45987.466138773147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45987.466138773147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45987.466138773147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45987.466138773147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45987.466138773147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45987.466138773147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45987.466138773147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45987.466138773147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45987.466138773147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45987.466138773147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45987.466138773147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45987.466138773147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45987.466138773147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45987.466138773147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45987.466138773147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45987.466138773147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45987.466138773147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45987.466138773147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45987.466138773147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45987.466138773147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45987.466138773147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45987.466138773147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45987.466138773147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45987.466138773147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45987.466138773147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45987.466138773147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45987.466138773147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45987.466138773147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45987.466138773147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45987.466138773147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45987.466138773147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45987.466138773147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45987.466138773147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45987.466138773147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45987.466138773147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45987.466138773147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45987.466138773147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45987.466138773147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45987.466138773147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45987.466138773147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45987.466138773147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45987.466138773147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45987.466138773147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45987.466138773147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45987.466138773147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45987.466138773147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45987.466138773147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45987.466138773147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45987.466138773147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45987.466138773147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45987.466138773147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45987.466138773147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45987.466138773147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45987.466138773147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45987.466138773147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45987.466138773147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45987.466138773147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45987.466138773147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45987.466138773147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45987.466138773147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45987.466138773147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45987.466138773147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45987.466138773147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45987.466138773147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45987.466138773147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45987.466138773147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45987.466138773147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45987.466138773147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45987.466138773147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45987.466138773147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45987.466138773147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45987.466138773147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45987.466138773147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45987.466138773147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45987.466138773147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45987.466138773147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45987.466138773147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45987.466138773147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45987.466138773147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45987.466138773147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45987.466138773147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45987.466138773147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45987.466138773147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45987.466138773147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45987.466138773147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45987.466138773147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45987.466138773147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45987.466138773147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45987.466138773147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45987.466138773147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45987.466138773147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45987.466138773147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45987.466138773147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45987.466138773147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45987.466138773147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45987.466138773147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45987.466138773147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45987.466138773147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45987.466138773147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45987.466138773147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45987.466138773147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45987.466138773147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45987.466138773147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45987.466138773147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45987.466138773147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45987.466138773147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45987.466138773147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45987.466138773147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45987.466138773147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45987.466138773147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45987.466138773147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45987.466138773147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45987.466138773147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45987.466138773147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45987.466138773147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45987.466138773147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45987.466138773147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45987.466138773147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45987.466138773147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45987.466138773147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45987.466138773147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45987.466138773147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45987.466138773147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45987.466138773147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45987.466138773147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45987.466138773147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45987.466138773147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45987.466138773147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45987.466138773147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45987.466138773147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45987.466138773147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45987.466138773147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45987.466138773147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45987.466138773147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45987.466138773147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45987.466138773147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45987.466138773147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45987.466138773147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45987.466138773147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45987.466138773147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45987.466138773147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45987.466138773147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45987.466138773147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45987.466138773147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45987.466138773147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45987.466138773147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45987.466138773147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45987.466138773147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45987.466138773147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45987.466138773147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45987.466138773147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45987.466138773147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45987.466138773147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45987.466138773147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45987.466138773147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45987.466138773147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45987.466138773147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45987.466138773147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45987.466138773147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45987.466138773147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45987.466138773147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45987.466138773147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45987.466138773147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45987.466138773147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45987.466138773147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45987.466138773147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45987.466138773147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45987.466138773147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45987.466138773147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45987.466138773147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45987.466138773147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45987.466138773147</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45987.466138773147</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283.98542118055047</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9.0444328699959442E-2</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45987.466138773147</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45987.466138773147</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45987.466138773147</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45987.466138773147</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45987.466138773147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45987.466138773147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45987.466138773147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45987.466138773147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45987.466138773147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45987.466138773147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45987.466138773147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45987.466138773147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45987.466138773147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45987.466138773147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45987.466138773147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45987.466138773147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45987.466138773147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45987.466138773147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45987.466138773147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45987.466138773147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45987.466138773147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45987.466138773147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45987.466138773147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45987.466138773147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45987.466138773147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45987.466138773147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45987.466138773147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45987.466138773147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45987.466138773147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45987.466138773147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45987.466138773147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45987.466138773147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45987.466138773147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45987.466138773147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45987.466138773147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45987.466138773147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45987.466138773147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45987.466138773147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45987.466138773147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45987.466138773147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45987.466138773147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45987.466138773147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45987.466138773147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45987.466138773147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45987.466138773147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45987.466138773147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45987.466138773147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45987.466138773147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45987.466138773147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45987.466138773147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45987.466138773147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45987.466138773147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45987.466138773147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45987.466138773147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45987.466138773147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45987.466138773147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45987.466138773147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45987.466138773147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45987.466138773147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45987.466138773147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45987.466138773147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45987.466138773147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45987.466138773147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45987.466138773147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45987.466138773147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45987.466138773147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45987.466138773147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45987.466138773147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45987.466138773147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45987.466138773147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45987.466138773147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45987.466138773147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45987.466138773147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45987.466138773147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45987.466138773147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45987.466138773147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45987.466138773147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45987.466138773147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45987.466138773147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45987.466138773147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45987.466138773147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45987.466138773147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45987.466138773147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45987.466138773147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45987.466138773147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45987.466138773147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45987.466138773147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45987.466138773147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45987.466138773147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45987.466138773147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45987.466138773147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45987.466138773147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45987.466138773147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45987.466138773147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45987.466138773147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45987.466138773147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45987.466138773147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45987.466138773147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45987.466138773147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45987.466138773147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45987.466138773147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45987.466138773147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45987.466138773147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45987.466138773147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45987.466138773147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45987.466138773147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45987.466138773147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45987.466138773147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45987.466138773147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45987.466138773147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45987.466138773147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45987.466138773147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45987.466138773147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45987.466138773147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45987.466138773147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45987.466138773147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45987.466138773147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45987.466138773147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45987.466138773147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45987.466138773147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45987.466138773147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45987.466138773147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45987.466138773147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45987.466138773147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45987.466138773147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45987.466138773147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45987.466138773147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45987.466138773147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45987.466138773147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45987.466138773147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45987.466138773147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45987.466138773147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45987.466138773147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45987.466138773147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45987.466138773147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45987.466138773147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45987.466138773147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45987.466138773147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45987.466138773147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45987.466138773147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45987.466138773147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45987.466138773147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45987.466138773147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45987.466138773147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45987.466138773147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45987.466138773147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45987.466138773147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45987.466138773147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45987.466138773147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45987.466138773147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45987.466138773147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45987.466138773147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45987.466138773147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45987.466138773147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45987.466138773147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45987.466138773147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45987.466138773147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45987.466138773147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45987.466138773147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45987.466138773147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45987.466138773147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45987.466138773147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45987.466138773147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45987.466138773147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45987.466138773147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45987.466138773147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45987.466138773147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45987.466138773147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45987.466138773147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45987.466138773147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45987.466138773147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45987.466138773147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45987.466138773147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45987.466138773147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45987.466138773147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45987.466138773147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45987.466138773147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45987.466138773147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45987.466138773147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45987.466138773147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45987.466138773147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45987.466138773147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45987.466138773147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45987.466138773147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45987.466138773147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45987.466138773147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45987.466138773147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45987.466138773147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45987.466138773147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45987.466138773147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45987.466138773147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45987.466138773147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45987.466138773147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45987.466138773147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45987.466138773147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45987.466138773147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45987.466138773147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45987.466138773147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45987.466138773147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45987.466138773147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45987.466138773147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45987.466138773147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45987.466138773147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45987.466138773147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45987.466138773147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45987.466138773147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45987.466138773147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45987.466138773147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45987.466138773147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45987.466138773147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45987.466138773147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45987.466138773147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45987.466138773147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45987.466138773147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45987.466138773147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45987.466138773147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45987.466138773147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45987.466138773147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45987.466138773147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45987.466138773147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45987.466138773147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45987.466138773147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45987.466138773147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45987.466138773147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45987.466138773147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45987.466138773147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45987.466138773147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45987.466138773147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45987.466138773147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45987.466138773147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45987.466138773147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45987.466138773147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45987.466138773147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45987.466138773147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45987.466138773147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45987.466138773147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45987.466138773147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45987.466138773147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45987.466138773147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45987.466138773147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45987.466138773147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45987.466138773147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45987.466138773147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45987.466138773147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45987.466138773147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45987.466138773147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45987.466138773147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45987.466138773147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45987.466138773147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45987.466138773147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45987.466138773147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45987.466138773147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45987.466138773147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45987.466138773147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45987.466138773147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45987.466138773147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45987.466138773147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45987.466138773147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45987.466138773147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45987.466138773147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45987.466138773147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45987.466138773147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45987.466138773147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45987.466138773147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45987.466138773147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45987.466138773147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45987.466138773147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45987.466138773147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45987.466138773147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45987.466138773147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45987.466138773147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45987.466138773147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45987.466138773147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45987.466138773147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45987.466138773147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45987.466138773147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45987.466138773147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45987.466138773147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45987.466138773147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45987.466138773147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45987.466138773147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45987.466138773147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45987.466138773147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45987.466138773147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45987.466138773147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45987.466138773147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45987.466138773147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45987.466138773147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45987.466138773147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45987.466138773147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45987.466138773147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45987.466138773147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45987.466138773147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45987.466138773147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45987.466138773147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45987.466138773147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45987.466138773147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45987.466138773147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45987.466138773147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45987.466138773147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45987.466138773147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45987.466138773147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45987.466138773147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45987.466138773147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45987.466138773147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45987.466138773147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45987.466138773147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45987.466138773147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45987.466138773147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45987.466138773147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45987.466138773147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45987.466138773147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45987.466138773147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45987.466138773147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45987.466138773147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45987.466138773147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45987.466138773147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45987.466138773147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45987.466138773147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45987.466138773147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45987.466138773147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45987.466138773147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45987.466138773147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45987.466138773147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45987.466138773147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45987.466138773147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45987.466138773147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45987.466138773147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45987.466138773147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45987.466138773147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45987.466138773147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45987.466138773147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45987.466138773147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45987.466138773147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45987.466138773147</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45987.466138773147</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45987.466138773147</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45987.466138773147</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45987.466138773147</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95.634078587958356</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61.277261458330031</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38.805027662034263</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6.0928401620330987</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3.681006943952525E-2</v>
      </c>
      <c r="H6" s="38">
        <v>45987.39738425926</v>
      </c>
      <c r="I6" s="37" t="str">
        <f>IFERROR(VLOOKUP(D6,DB!A:F,6,0),"")</f>
        <v>SCECO</v>
      </c>
      <c r="J6" s="37" t="str">
        <f>IFERROR(VLOOKUP(D6,DB!A:G,7,0),"")</f>
        <v>Haj Removal</v>
      </c>
      <c r="K6" s="37" t="s">
        <v>39136</v>
      </c>
      <c r="L6" s="37" t="str">
        <f>IFERROR(VLOOKUP(D6,DB!A:I,9,0),"")</f>
        <v>Latis</v>
      </c>
    </row>
    <row r="7" spans="1:13" s="39" customFormat="1">
      <c r="A7" s="103" t="s">
        <v>39134</v>
      </c>
      <c r="B7" s="37" t="str">
        <f>IFERROR(VLOOKUP(D7,DB!A:K,11,0),"")</f>
        <v>R5</v>
      </c>
      <c r="C7" s="37">
        <v>2</v>
      </c>
      <c r="D7" s="103" t="s">
        <v>38347</v>
      </c>
      <c r="E7" s="37" t="s">
        <v>39135</v>
      </c>
      <c r="F7" s="38">
        <v>45987.429328703707</v>
      </c>
      <c r="G7" s="108">
        <f ca="1">IFERROR(NOW()-F7,"")</f>
        <v>3.681006943952525E-2</v>
      </c>
      <c r="H7" s="38">
        <v>45987.39738425926</v>
      </c>
      <c r="I7" s="37" t="str">
        <f>IFERROR(VLOOKUP(D7,DB!A:F,6,0),"")</f>
        <v>SCECO</v>
      </c>
      <c r="J7" s="37" t="str">
        <f>IFERROR(VLOOKUP(D7,DB!A:G,7,0),"")</f>
        <v>Haj Removal</v>
      </c>
      <c r="K7" s="37" t="s">
        <v>39136</v>
      </c>
      <c r="L7" s="37" t="str">
        <f>IFERROR(VLOOKUP(D7,DB!A:I,9,0),"")</f>
        <v>Latis</v>
      </c>
    </row>
    <row r="8" spans="1:13" s="39" customFormat="1">
      <c r="A8" s="103" t="s">
        <v>39134</v>
      </c>
      <c r="B8" s="37" t="str">
        <f>IFERROR(VLOOKUP(D8,DB!A:K,11,0),"")</f>
        <v>R5</v>
      </c>
      <c r="C8" s="37">
        <v>2</v>
      </c>
      <c r="D8" s="103" t="s">
        <v>38489</v>
      </c>
      <c r="E8" s="37" t="s">
        <v>39135</v>
      </c>
      <c r="F8" s="38">
        <v>45987.429328703707</v>
      </c>
      <c r="G8" s="108">
        <f ca="1">IFERROR(NOW()-F8,"")</f>
        <v>3.681006943952525E-2</v>
      </c>
      <c r="H8" s="38">
        <v>45987.39738425926</v>
      </c>
      <c r="I8" s="37" t="str">
        <f>IFERROR(VLOOKUP(D8,DB!A:F,6,0),"")</f>
        <v>SCECO</v>
      </c>
      <c r="J8" s="37" t="str">
        <f>IFERROR(VLOOKUP(D8,DB!A:G,7,0),"")</f>
        <v>Haj Removal</v>
      </c>
      <c r="K8" s="37" t="s">
        <v>39136</v>
      </c>
      <c r="L8" s="37" t="str">
        <f>IFERROR(VLOOKUP(D8,DB!A:I,9,0),"")</f>
        <v>Latis</v>
      </c>
    </row>
    <row r="9" spans="1:13" s="39" customFormat="1">
      <c r="A9" s="37" t="s">
        <v>39134</v>
      </c>
      <c r="B9" s="37" t="str">
        <f>IFERROR(VLOOKUP(D9,DB!A:K,11,0),"")</f>
        <v>R5</v>
      </c>
      <c r="C9" s="37">
        <v>1</v>
      </c>
      <c r="D9" s="103" t="s">
        <v>38237</v>
      </c>
      <c r="E9" s="37" t="s">
        <v>39135</v>
      </c>
      <c r="F9" s="38">
        <v>45987.429328703707</v>
      </c>
      <c r="G9" s="108">
        <f ca="1">IFERROR(NOW()-F9,"")</f>
        <v>3.681006943952525E-2</v>
      </c>
      <c r="H9" s="38">
        <v>45987.39738425926</v>
      </c>
      <c r="I9" s="37" t="str">
        <f>IFERROR(VLOOKUP(D9,DB!A:F,6,0),"")</f>
        <v>SCECO</v>
      </c>
      <c r="J9" s="37" t="str">
        <f>IFERROR(VLOOKUP(D9,DB!A:G,7,0),"")</f>
        <v>Haj Removal</v>
      </c>
      <c r="K9" s="37" t="s">
        <v>39137</v>
      </c>
      <c r="L9" s="37" t="str">
        <f>IFERROR(VLOOKUP(D9,DB!A:I,9,0),"")</f>
        <v>Latis</v>
      </c>
    </row>
    <row r="10" spans="1:13" s="39" customFormat="1">
      <c r="A10" s="37" t="s">
        <v>39134</v>
      </c>
      <c r="B10" s="37" t="str">
        <f>IFERROR(VLOOKUP(D10,DB!A:K,11,0),"")</f>
        <v>R5</v>
      </c>
      <c r="C10" s="37">
        <v>1</v>
      </c>
      <c r="D10" s="103" t="s">
        <v>38225</v>
      </c>
      <c r="E10" s="37" t="s">
        <v>39135</v>
      </c>
      <c r="F10" s="38">
        <v>45987.429328703707</v>
      </c>
      <c r="G10" s="108">
        <f ca="1">IFERROR(NOW()-F10,"")</f>
        <v>3.681006943952525E-2</v>
      </c>
      <c r="H10" s="38">
        <v>45987.39738425926</v>
      </c>
      <c r="I10" s="37" t="str">
        <f>IFERROR(VLOOKUP(D10,DB!A:F,6,0),"")</f>
        <v>SCECO</v>
      </c>
      <c r="J10" s="37" t="str">
        <f>IFERROR(VLOOKUP(D10,DB!A:G,7,0),"")</f>
        <v>Haj Removal</v>
      </c>
      <c r="K10" s="37" t="s">
        <v>39137</v>
      </c>
      <c r="L10" s="37" t="str">
        <f>IFERROR(VLOOKUP(D10,DB!A:I,9,0),"")</f>
        <v>Latis</v>
      </c>
    </row>
    <row r="11" spans="1:13" s="39" customFormat="1">
      <c r="A11" s="37"/>
      <c r="B11" s="37" t="str">
        <f>IFERROR(VLOOKUP(D11,DB!A:K,11,0),"")</f>
        <v/>
      </c>
      <c r="C11" s="37"/>
      <c r="D11" s="37"/>
      <c r="E11" s="37"/>
      <c r="F11" s="38"/>
      <c r="G11" s="108">
        <f ca="1">IFERROR(NOW()-F11,"")</f>
        <v>45987.466138773147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45987.466138773147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45987.466138773147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45987.466138773147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45987.466138773147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45987.466138773147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45987.466138773147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45987.466138773147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45987.466138773147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45987.466138773147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45987.466138773147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45987.466138773147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45987.466138773147</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45987.466138773147</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45987.466138773147</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45987.466138773147</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45987.466138773147</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45987.466138773147</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45987.466138773147</v>
      </c>
      <c r="H29" s="38"/>
      <c r="I29" s="37" t="str">
        <f>IFERROR(VLOOKUP(D29,DB!A:F,6,0),"")</f>
        <v/>
      </c>
      <c r="J29" s="37" t="str">
        <f>IFERROR(VLOOKUP(D29,DB!A:G,7,0),"")</f>
        <v/>
      </c>
      <c r="K29" s="37"/>
      <c r="L29" s="37" t="str">
        <f>IFERROR(VLOOKUP(D29,DB!A:I,9,0),"")</f>
        <v/>
      </c>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c r="A39" s="142"/>
      <c r="B39" s="142"/>
      <c r="C39" s="142"/>
      <c r="D39" s="142"/>
      <c r="E39" s="142"/>
      <c r="F39" s="142"/>
      <c r="G39" s="142"/>
      <c r="H39" s="142"/>
      <c r="I39" s="142"/>
      <c r="J39" s="142"/>
      <c r="K39" s="142"/>
      <c r="L39" s="142"/>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39138</v>
      </c>
      <c r="B2" s="124" t="s">
        <v>5398</v>
      </c>
      <c r="C2" s="125">
        <v>1</v>
      </c>
      <c r="D2" s="124" t="s">
        <v>33940</v>
      </c>
      <c r="E2" s="106" t="s">
        <v>39021</v>
      </c>
      <c r="F2" s="126">
        <v>45987.390497685185</v>
      </c>
      <c r="G2" s="72">
        <f t="shared" ref="G2:G10" ca="1" si="0">IFERROR(NOW()-F2,"-")</f>
        <v>7.5641087962139864E-2</v>
      </c>
      <c r="H2" s="126">
        <v>45987.384594907409</v>
      </c>
      <c r="I2" s="124" t="str">
        <f>IFERROR(VLOOKUP(D2,DB!A:F,6,0),"")</f>
        <v>SCECO</v>
      </c>
      <c r="J2" s="124" t="str">
        <f>IFERROR(VLOOKUP(D2,DB!A:G,7,0),"")</f>
        <v>Dead</v>
      </c>
      <c r="K2" s="127" t="s">
        <v>39139</v>
      </c>
      <c r="L2" s="128" t="str">
        <f>IFERROR(VLOOKUP(D2,DB!A:I,9,0),"")</f>
        <v>Latis</v>
      </c>
    </row>
    <row r="3" spans="1:16382" ht="31.5" customHeight="1">
      <c r="A3" s="123" t="s">
        <v>39140</v>
      </c>
      <c r="B3" s="124" t="s">
        <v>5398</v>
      </c>
      <c r="C3" s="125">
        <v>1</v>
      </c>
      <c r="D3" s="124" t="s">
        <v>29348</v>
      </c>
      <c r="E3" s="106" t="s">
        <v>39021</v>
      </c>
      <c r="F3" s="126">
        <v>45987.385983796295</v>
      </c>
      <c r="G3" s="72">
        <f t="shared" ca="1" si="0"/>
        <v>8.015497685119044E-2</v>
      </c>
      <c r="H3" s="126">
        <v>45987.380289351851</v>
      </c>
      <c r="I3" s="124" t="str">
        <f>IFERROR(VLOOKUP(D3,DB!A:F,6,0),"")</f>
        <v>Generator-SG</v>
      </c>
      <c r="J3" s="124" t="str">
        <f>IFERROR(VLOOKUP(D3,DB!A:G,7,0),"")</f>
        <v>Dead</v>
      </c>
      <c r="K3" s="127" t="s">
        <v>39141</v>
      </c>
      <c r="L3" s="128" t="str">
        <f>IFERROR(VLOOKUP(D3,DB!A:I,9,0),"")</f>
        <v>Latis</v>
      </c>
    </row>
    <row r="4" spans="1:16382" ht="31.5" customHeight="1">
      <c r="A4"/>
      <c r="B4"/>
      <c r="C4" s="125"/>
      <c r="D4" s="122"/>
      <c r="E4" s="106"/>
      <c r="F4"/>
      <c r="G4" s="72">
        <f t="shared" ca="1" si="0"/>
        <v>45987.466138773147</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45987.466138773147</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45987.466138773147</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45987.466138773147</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45987.466138773147</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45987.466138773147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45987.466138773147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45987.466138773147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45987.466138773147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45987.466138773147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45987.466138773147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45987.466138773147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45987.466138773147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45987.466138773147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45987.466138773147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45987.466138773147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45987.466138773147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45987.466138773147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45987.466138773147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45987.466138773147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45987.466138773147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45987.466138773147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45987.466138773147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45987.466138773147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45987.466138773147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45987.466138773147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45987.466138773147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45987.466138773147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45987.466138773147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45987.466138773147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45987.466138773147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45987.466138773147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45987.466138773147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45987.466138773147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45987.466138773147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45987.466138773147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45987.466138773147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45987.466138773147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45987.466138773147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45987.466138773147</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45987.466138773147</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