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415" documentId="13_ncr:1_{F6CB121F-512D-4AA6-A0C1-0FB36C537598}" xr6:coauthVersionLast="47" xr6:coauthVersionMax="47" xr10:uidLastSave="{B75C7CD0-1C93-47DC-91E0-2A8085C15284}"/>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G4" i="1"/>
  <c r="I4" i="1"/>
  <c r="J4" i="1"/>
  <c r="L4" i="1"/>
  <c r="L2" i="6"/>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<sst xmlns="http://schemas.openxmlformats.org/spreadsheetml/2006/main" count="179030" uniqueCount="39107">
  <si>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</si>
  <si>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</si>
  <si>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</si>
  <si>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</si>
  <si>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</si>
  <si>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</si>
  <si>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</si>
  <si>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</si>
  <si>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</si>
  <si>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</si>
  <si>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</si>
  <si>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</si>
  <si>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</si>
  <si>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</si>
  <si>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</si>
  <si>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</si>
  <si>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</si>
  <si>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</si>
  <si>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</si>
  <si>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</si>
  <si>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</si>
  <si>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</si>
  <si>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</si>
  <si>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</si>
  <si>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</si>
  <si>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</si>
  <si>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</si>
  <si>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</si>
  <si>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</si>
  <si>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</si>
  <si>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</si>
  <si>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</si>
  <si>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</si>
  <si>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</si>
  <si>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</si>
  <si>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</si>
  <si>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</si>
  <si>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</si>
  <si>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</si>
  <si>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</si>
  <si>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</si>
  <si>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</si>
  <si>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</si>
  <si>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</si>
  <si>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</si>
  <si>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</si>
  <si>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</si>
  <si>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</si>
  <si>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</si>
  <si>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</si>
  <si>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</si>
  <si>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</si>
  <si>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</si>
  <si>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</si>
  <si>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</si>
  <si>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</si>
  <si>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</si>
  <si>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</si>
  <si>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</si>
  <si>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</si>
  <si>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</si>
  <si>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</si>
  <si>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</si>
  <si>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</si>
  <si>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</si>
  <si>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</si>
  <si>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</si>
  <si>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</si>
  <si>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</si>
  <si>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</si>
  <si>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</si>
  <si>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</si>
  <si>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</si>
  <si>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</si>
  <si>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</si>
  <si>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</si>
  <si>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</si>
  <si>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</si>
  <si>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</si>
  <si>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</si>
  <si>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</si>
  <si>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</si>
  <si>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</si>
  <si>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</si>
  <si>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</si>
  <si>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</si>
  <si>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</si>
  <si>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</si>
  <si>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</si>
  <si>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</si>
  <si>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</si>
  <si>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</si>
  <si>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</si>
  <si>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</si>
  <si>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</si>
  <si>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</si>
  <si>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</si>
  <si>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</si>
  <si>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</si>
  <si>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</si>
  <si>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</si>
  <si>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</si>
  <si>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</si>
  <si>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</si>
  <si>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</si>
  <si>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</si>
  <si>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</si>
  <si>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</si>
  <si>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</si>
  <si>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</si>
  <si>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</si>
  <si>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</si>
  <si>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</si>
  <si>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</si>
  <si>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</si>
  <si>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</si>
  <si>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</si>
  <si>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</si>
  <si>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</si>
  <si>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</si>
  <si>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</si>
  <si>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</si>
  <si>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</si>
  <si>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</si>
  <si>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</si>
  <si>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</si>
  <si>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</si>
  <si>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</si>
  <si>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</si>
  <si>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</si>
  <si>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</si>
  <si>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</si>
  <si>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</si>
  <si>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</si>
  <si>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</si>
  <si>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</si>
  <si>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</si>
  <si>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</si>
  <si>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</si>
  <si>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</si>
  <si>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</si>
  <si>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</si>
  <si>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</si>
  <si>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</si>
  <si>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</si>
  <si>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</si>
  <si>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</si>
  <si>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</si>
  <si>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</si>
  <si>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</si>
  <si>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</si>
  <si>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</si>
  <si>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</si>
  <si>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</si>
  <si>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</si>
  <si>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</si>
  <si>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</si>
  <si>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</si>
  <si>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</si>
  <si>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</si>
  <si>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</si>
  <si>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</si>
  <si>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</si>
  <si>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</si>
  <si>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</si>
  <si>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</si>
  <si>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</si>
  <si>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</si>
  <si>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</si>
  <si>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</si>
  <si>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</si>
  <si>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</si>
  <si>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</si>
  <si>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</si>
  <si>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</si>
  <si>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</si>
  <si>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</si>
  <si>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</si>
  <si>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</si>
  <si>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</si>
  <si>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</si>
  <si>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</si>
  <si>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</si>
  <si>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</si>
  <si>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</si>
  <si>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</si>
  <si>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</si>
  <si>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</si>
  <si>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</si>
  <si>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</si>
  <si>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</si>
  <si>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</si>
  <si>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</si>
  <si>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</si>
  <si>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</si>
  <si>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</si>
  <si>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</si>
  <si>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</si>
  <si>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</si>
  <si>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</si>
  <si>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</si>
  <si>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</si>
  <si>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</si>
  <si>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</si>
  <si>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</si>
  <si>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</si>
  <si>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</si>
  <si>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</si>
  <si>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</si>
  <si>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</si>
  <si>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</si>
  <si>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</si>
  <si>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</si>
  <si>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</si>
  <si>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</si>
  <si>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</si>
  <si>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</si>
  <si>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</si>
  <si>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</si>
  <si>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</si>
  <si>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</si>
  <si>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</si>
  <si>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</si>
  <si>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</si>
  <si>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</si>
  <si>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</si>
  <si>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</si>
  <si>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</si>
  <si>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</si>
  <si>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</si>
  <si>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</si>
  <si>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</si>
  <si>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</si>
  <si>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</si>
  <si>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</si>
  <si>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</si>
  <si>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</si>
  <si>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</si>
  <si>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</si>
  <si>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</si>
  <si>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</si>
  <si>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</si>
  <si>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</si>
  <si>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</si>
  <si>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</si>
  <si>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</si>
  <si>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</si>
  <si>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</si>
  <si>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</si>
  <si>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</si>
  <si>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</si>
  <si>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</si>
  <si>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</si>
  <si>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</si>
  <si>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</si>
  <si>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</si>
  <si>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</si>
  <si>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</si>
  <si>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</si>
  <si>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</si>
  <si>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</si>
  <si>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</si>
  <si>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</si>
  <si>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</si>
  <si>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</si>
  <si>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</si>
  <si>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</si>
  <si>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</si>
  <si>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</si>
  <si>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</si>
  <si>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</si>
  <si>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</si>
  <si>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</si>
  <si>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</si>
  <si>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</si>
  <si>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</si>
  <si>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</si>
  <si>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</si>
  <si>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</si>
  <si>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</si>
  <si>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</si>
  <si>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</si>
  <si>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</si>
  <si>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</si>
  <si>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</si>
  <si>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</si>
  <si>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</si>
  <si>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</si>
  <si>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</si>
  <si>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</si>
  <si>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</si>
  <si>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</si>
  <si>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</si>
  <si>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</si>
  <si>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</si>
  <si>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</si>
  <si>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</si>
  <si>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</si>
  <si>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</si>
  <si>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</si>
  <si>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</si>
  <si>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</si>
  <si>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</si>
  <si>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</si>
  <si>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</si>
  <si>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</si>
  <si>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</si>
  <si>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</si>
  <si>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</si>
  <si>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</si>
  <si>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</si>
  <si>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</si>
  <si>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</si>
  <si>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</si>
  <si>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</si>
  <si>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</si>
  <si>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</si>
  <si>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</si>
  <si>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</si>
  <si>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</si>
  <si>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</si>
  <si>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</si>
  <si>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</si>
  <si>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</si>
  <si>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</si>
  <si>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</si>
  <si>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</si>
  <si>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</si>
  <si>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</si>
  <si>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</si>
  <si>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</si>
  <si>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</si>
  <si>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</si>
  <si>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</si>
  <si>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</si>
  <si>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</si>
  <si>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</si>
  <si>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</si>
  <si>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</si>
  <si>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</si>
  <si>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</si>
  <si>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</si>
  <si>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</si>
  <si>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</si>
  <si>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</si>
  <si>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</si>
  <si>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</si>
  <si>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</si>
  <si>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</si>
  <si>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</si>
  <si>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</si>
  <si>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</si>
  <si>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</si>
  <si>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</si>
  <si>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</si>
  <si>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</si>
  <si>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</si>
  <si>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</si>
  <si>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</si>
  <si>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</si>
  <si>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</si>
  <si>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</si>
  <si>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</si>
  <si>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</si>
  <si>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</si>
  <si>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</si>
  <si>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</si>
  <si>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</si>
  <si>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</si>
  <si>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</si>
  <si>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</si>
  <si>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</si>
  <si>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</si>
  <si>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</si>
  <si>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</si>
  <si>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</si>
  <si>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</si>
  <si>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</si>
  <si>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</si>
  <si>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</si>
  <si>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</si>
  <si>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</si>
  <si>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</si>
  <si>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</si>
  <si>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</si>
  <si>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</si>
  <si>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</si>
  <si>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</si>
  <si>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</si>
  <si>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</si>
  <si>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</si>
  <si>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</si>
  <si>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</si>
  <si>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</si>
  <si>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</si>
  <si>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</si>
  <si>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</si>
  <si>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</si>
  <si>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</si>
  <si>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</si>
  <si>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</si>
  <si>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</si>
  <si>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</si>
  <si>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</si>
  <si>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</si>
  <si>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</si>
  <si>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</si>
  <si>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</si>
  <si>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</si>
  <si>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</si>
  <si>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</si>
  <si>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</si>
  <si>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</si>
  <si>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</si>
  <si>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</si>
  <si>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</si>
  <si>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</si>
  <si>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</si>
  <si>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</si>
  <si>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</si>
  <si>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</si>
  <si>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</si>
  <si>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</si>
  <si>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</si>
  <si>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</si>
  <si>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</si>
  <si>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</si>
  <si>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</si>
  <si>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</si>
  <si>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</si>
  <si>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</si>
  <si>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</si>
  <si>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</si>
  <si>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</si>
  <si>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</si>
  <si>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</si>
  <si>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</si>
  <si>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</si>
  <si>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</si>
  <si>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</si>
  <si>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</si>
  <si>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</si>
  <si>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</si>
  <si>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</si>
  <si>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</si>
  <si>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</si>
  <si>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</si>
  <si>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</si>
  <si>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</si>
  <si>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</si>
  <si>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</si>
  <si>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</si>
  <si>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</si>
  <si>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</si>
  <si>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</si>
  <si>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</si>
  <si>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</si>
  <si>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</si>
  <si>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</si>
  <si>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</si>
  <si>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</si>
  <si>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</si>
  <si>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</si>
  <si>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</si>
  <si>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</si>
  <si>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</si>
  <si>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</si>
  <si>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</si>
  <si>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</si>
  <si>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</si>
  <si>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</si>
  <si>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</si>
  <si>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</si>
  <si>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</si>
  <si>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</si>
  <si>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</si>
  <si>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</si>
  <si>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</si>
  <si>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</si>
  <si>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</si>
  <si>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</si>
  <si>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</si>
  <si>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</si>
  <si>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</si>
  <si>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</si>
  <si>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</si>
  <si>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</si>
  <si>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</si>
  <si>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</si>
  <si>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</si>
  <si>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</si>
  <si>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</si>
  <si>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</si>
  <si>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</si>
  <si>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</si>
  <si>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</si>
  <si>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</si>
  <si>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</si>
  <si>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</si>
  <si>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</si>
  <si>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</si>
  <si>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</si>
  <si>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</si>
  <si>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</si>
  <si>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</si>
  <si>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</si>
  <si>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</si>
  <si>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</si>
  <si>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</si>
  <si>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</si>
  <si>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</si>
  <si>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</si>
  <si>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</si>
  <si>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</si>
  <si>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</si>
  <si>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</si>
  <si>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</si>
  <si>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</si>
  <si>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</si>
  <si>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</si>
  <si>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</si>
  <si>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</si>
  <si>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</si>
  <si>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</si>
  <si>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</si>
  <si>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</si>
  <si>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</si>
  <si>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</si>
  <si>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</si>
  <si>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</si>
  <si>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</si>
  <si>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</si>
  <si>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</si>
  <si>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</si>
  <si>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</si>
  <si>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</si>
  <si>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</si>
  <si>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</si>
  <si>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</si>
  <si>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</si>
  <si>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</si>
  <si>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</si>
  <si>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</si>
  <si>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</si>
  <si>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</si>
  <si>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</si>
  <si>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</si>
  <si>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</si>
  <si>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</si>
  <si>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</si>
  <si>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</si>
  <si>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</si>
  <si>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</si>
  <si>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</si>
  <si>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</si>
  <si>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</si>
  <si>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</si>
  <si>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</si>
  <si>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</si>
  <si>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</si>
  <si>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</si>
  <si>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</si>
  <si>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</si>
  <si>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</si>
  <si>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</si>
  <si>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</si>
  <si>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</si>
  <si>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</si>
  <si>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</si>
  <si>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</si>
  <si>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</si>
  <si>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</si>
  <si>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</si>
  <si>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</si>
  <si>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</si>
  <si>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</si>
  <si>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</si>
  <si>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</si>
  <si>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</si>
  <si>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</si>
  <si>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</si>
  <si>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</si>
  <si>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</si>
  <si>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</si>
  <si>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</si>
  <si>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</si>
  <si>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</si>
  <si>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</si>
  <si>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</si>
  <si>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</si>
  <si>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</si>
  <si>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</si>
  <si>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</si>
  <si>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</si>
  <si>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</si>
  <si>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</si>
  <si>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</si>
  <si>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</si>
  <si>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</si>
  <si>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</si>
  <si>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</si>
  <si>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</si>
  <si>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</si>
  <si>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</si>
  <si>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</si>
  <si>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</si>
  <si>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</si>
  <si>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</si>
  <si>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</si>
  <si>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</si>
  <si>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</si>
  <si>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</si>
  <si>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</si>
  <si>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</si>
  <si>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</si>
  <si>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</si>
  <si>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</si>
  <si>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</si>
  <si>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</si>
  <si>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</si>
  <si>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</si>
  <si>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</si>
  <si>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</si>
  <si>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</si>
  <si>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</si>
  <si>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</si>
  <si>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</si>
  <si>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</si>
  <si>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</si>
  <si>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</si>
  <si>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</si>
  <si>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</si>
  <si>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</si>
  <si>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</si>
  <si>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</si>
  <si>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</si>
  <si>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</si>
  <si>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</si>
  <si>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</si>
  <si>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</si>
  <si>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</si>
  <si>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</si>
  <si>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</si>
  <si>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</si>
  <si>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</si>
  <si>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</si>
  <si>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</si>
  <si>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</si>
  <si>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</si>
  <si>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</si>
  <si>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</si>
  <si>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</si>
  <si>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</si>
  <si>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</si>
  <si>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</si>
  <si>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</si>
  <si>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</si>
  <si>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</si>
  <si>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</si>
  <si>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</si>
  <si>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</si>
  <si>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</si>
  <si>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</si>
  <si>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</si>
  <si>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</si>
  <si>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</si>
  <si>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</si>
  <si>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</si>
  <si>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</si>
  <si>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</si>
  <si>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</si>
  <si>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</si>
  <si>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</si>
  <si>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</si>
  <si>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</si>
  <si>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</si>
  <si>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</si>
  <si>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</si>
  <si>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</si>
  <si>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</si>
  <si>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</si>
  <si>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</si>
  <si>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</si>
  <si>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</si>
  <si>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</si>
  <si>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</si>
  <si>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</si>
  <si>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</si>
  <si>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</si>
  <si>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</si>
  <si>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</si>
  <si>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</si>
  <si>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</si>
  <si>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</si>
  <si>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</si>
  <si>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</si>
  <si>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</si>
  <si>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</si>
  <si>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</si>
  <si>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</si>
  <si>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</si>
  <si>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</si>
  <si>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</si>
  <si>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</si>
  <si>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</si>
  <si>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</si>
  <si>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</si>
  <si>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</si>
  <si>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</si>
  <si>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</si>
  <si>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</si>
  <si>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</si>
  <si>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</si>
  <si>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</si>
  <si>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</si>
  <si>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</si>
  <si>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</si>
  <si>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</si>
  <si>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</si>
  <si>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</si>
  <si>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</si>
  <si>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</si>
  <si>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</si>
  <si>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</si>
  <si>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</si>
  <si>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</si>
  <si>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</si>
  <si>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</si>
  <si>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</si>
  <si>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</si>
  <si>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</si>
  <si>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</si>
  <si>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</si>
  <si>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</si>
  <si>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</si>
  <si>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</si>
  <si>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</si>
  <si>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</si>
  <si>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</si>
  <si>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</si>
  <si>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</si>
  <si>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</si>
  <si>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</si>
  <si>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</si>
  <si>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</si>
  <si>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</si>
  <si>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</si>
  <si>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</si>
  <si>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</si>
  <si>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</si>
  <si>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</si>
  <si>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</si>
  <si>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</si>
  <si>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</si>
  <si>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</si>
  <si>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</si>
  <si>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</si>
  <si>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</si>
  <si>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</si>
  <si>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</si>
  <si>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</si>
  <si>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</si>
  <si>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</si>
  <si>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</si>
  <si>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</si>
  <si>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</si>
  <si>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</si>
  <si>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</si>
  <si>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</si>
  <si>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</si>
  <si>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</si>
  <si>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</si>
  <si>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</si>
  <si>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</si>
  <si>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</si>
  <si>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</si>
  <si>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</si>
  <si>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</si>
  <si>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</si>
  <si>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</si>
  <si>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</si>
  <si>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</si>
  <si>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</si>
  <si>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</si>
  <si>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</si>
  <si>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</si>
  <si>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</si>
  <si>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</si>
  <si>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</si>
  <si>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</si>
  <si>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</si>
  <si>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</si>
  <si>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</si>
  <si>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</si>
  <si>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</si>
  <si>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</si>
  <si>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</si>
  <si>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</si>
  <si>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</si>
  <si>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</si>
  <si>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</si>
  <si>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</si>
  <si>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</si>
  <si>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</si>
  <si>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</si>
  <si>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</si>
  <si>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</si>
  <si>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</si>
  <si>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</si>
  <si>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</si>
  <si>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</si>
  <si>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</si>
  <si>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</si>
  <si>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</si>
  <si>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</si>
  <si>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</si>
  <si>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</si>
  <si>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</si>
  <si>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</si>
  <si>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</si>
  <si>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</si>
  <si>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</si>
  <si>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</si>
  <si>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</si>
  <si>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</si>
  <si>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</si>
  <si>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</si>
  <si>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</si>
  <si>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</si>
  <si>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</si>
  <si>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</si>
  <si>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</si>
  <si>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</si>
  <si>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</si>
  <si>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</si>
  <si>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</si>
  <si>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</si>
  <si>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</si>
  <si>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</si>
  <si>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</si>
  <si>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</si>
  <si>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</si>
  <si>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</si>
  <si>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</si>
  <si>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</si>
  <si>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</si>
  <si>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</si>
  <si>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</si>
  <si>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</si>
  <si>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</si>
  <si>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</si>
  <si>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</si>
  <si>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</si>
  <si>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</si>
  <si>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</si>
  <si>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</si>
  <si>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</si>
  <si>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</si>
  <si>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</si>
  <si>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</si>
  <si>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</si>
  <si>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</si>
  <si>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</si>
  <si>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</si>
  <si>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</si>
  <si>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</si>
  <si>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</si>
  <si>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</si>
  <si>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</si>
  <si>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</si>
  <si>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</si>
  <si>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</si>
  <si>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</si>
  <si>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</si>
  <si>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</si>
  <si>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</si>
  <si>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</si>
  <si>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</si>
  <si>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</si>
  <si>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</si>
  <si>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</si>
  <si>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</si>
  <si>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</si>
  <si>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</si>
  <si>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</si>
  <si>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</si>
  <si>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</si>
  <si>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</si>
  <si>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</si>
  <si>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</si>
  <si>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</si>
  <si>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</si>
  <si>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</si>
  <si>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</si>
  <si>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</si>
  <si>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</si>
  <si>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</si>
  <si>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</si>
  <si>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</si>
  <si>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</si>
  <si>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</si>
  <si>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</si>
  <si>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</si>
  <si>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</si>
  <si>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</si>
  <si>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</si>
  <si>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</si>
  <si>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</si>
  <si>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</si>
  <si>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</si>
  <si>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</si>
  <si>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</si>
  <si>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</si>
  <si>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</si>
  <si>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</si>
  <si>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</si>
  <si>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</si>
  <si>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</si>
  <si>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</si>
  <si>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</si>
  <si>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</si>
  <si>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</si>
  <si>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</si>
  <si>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</si>
  <si>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</si>
  <si>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</si>
  <si>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</si>
  <si>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</si>
  <si>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</si>
  <si>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</si>
  <si>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</si>
  <si>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</si>
  <si>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</si>
  <si>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</si>
  <si>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</si>
  <si>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</si>
  <si>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</si>
  <si>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</si>
  <si>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</si>
  <si>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</si>
  <si>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</si>
  <si>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</si>
  <si>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</si>
  <si>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</si>
  <si>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</si>
  <si>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</si>
  <si>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</si>
  <si>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</si>
  <si>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</si>
  <si>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</si>
  <si>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</si>
  <si>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</si>
  <si>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</si>
  <si>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</si>
  <si>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</si>
  <si>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</si>
  <si>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</si>
  <si>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</si>
  <si>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</si>
  <si>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</si>
  <si>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</si>
  <si>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</si>
  <si>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</si>
  <si>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</si>
  <si>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</si>
  <si>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</si>
  <si>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</si>
  <si>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</si>
  <si>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</si>
  <si>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</si>
  <si>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</si>
  <si>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</si>
  <si>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</si>
  <si>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</si>
  <si>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</si>
  <si>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</si>
  <si>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</si>
  <si>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</si>
  <si>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</si>
  <si>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</si>
  <si>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</si>
  <si>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</si>
  <si>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</si>
  <si>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</si>
  <si>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</si>
  <si>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</si>
  <si>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</si>
  <si>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</si>
  <si>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</si>
  <si>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</si>
  <si>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</si>
  <si>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</si>
  <si>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</si>
  <si>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</si>
  <si>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</si>
  <si>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</si>
  <si>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</si>
  <si>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</si>
  <si>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</si>
  <si>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</si>
  <si>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</si>
  <si>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</si>
  <si>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</si>
  <si>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</si>
  <si>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</si>
  <si>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</si>
  <si>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</si>
  <si>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</si>
  <si>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</si>
  <si>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</si>
  <si>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</si>
  <si>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</si>
  <si>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</si>
  <si>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</si>
  <si>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</si>
  <si>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</si>
  <si>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</si>
  <si>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</si>
  <si>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</si>
  <si>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</si>
  <si>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</si>
  <si>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</si>
  <si>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</si>
  <si>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</si>
  <si>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</si>
  <si>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</si>
  <si>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</si>
  <si>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</si>
  <si>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</si>
  <si>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</si>
  <si>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</si>
  <si>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</si>
  <si>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</si>
  <si>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</si>
  <si>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</si>
  <si>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</si>
  <si>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</si>
  <si>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</si>
  <si>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</si>
  <si>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</si>
  <si>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</si>
  <si>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</si>
  <si>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</si>
  <si>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</si>
  <si>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</si>
  <si>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</si>
  <si>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</si>
  <si>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</si>
  <si>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</si>
  <si>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</si>
  <si>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</si>
  <si>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</si>
  <si>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</si>
  <si>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</si>
  <si>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</si>
  <si>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</si>
  <si>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</si>
  <si>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</si>
  <si>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</si>
  <si>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</si>
  <si>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</si>
  <si>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</si>
  <si>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</si>
  <si>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</si>
  <si>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</si>
  <si>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</si>
  <si>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</si>
  <si>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</si>
  <si>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</si>
  <si>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</si>
  <si>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</si>
  <si>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</si>
  <si>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</si>
  <si>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</si>
  <si>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</si>
  <si>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</si>
  <si>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</si>
  <si>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</si>
  <si>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</si>
  <si>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</si>
  <si>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</si>
  <si>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</si>
  <si>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</si>
  <si>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</si>
  <si>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</si>
  <si>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</si>
  <si>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</si>
  <si>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</si>
  <si>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</si>
  <si>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</si>
  <si>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</si>
  <si>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</si>
  <si>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</si>
  <si>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</si>
  <si>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</si>
  <si>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</si>
  <si>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</si>
  <si>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</si>
  <si>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</si>
  <si>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</si>
  <si>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</si>
  <si>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</si>
  <si>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</si>
  <si>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</si>
  <si>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</si>
  <si>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</si>
  <si>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</si>
  <si>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</si>
  <si>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</si>
  <si>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</si>
  <si>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</si>
  <si>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</si>
  <si>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</si>
  <si>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</si>
  <si>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</si>
  <si>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</si>
  <si>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</si>
  <si>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</si>
  <si>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</si>
  <si>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</si>
  <si>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</si>
  <si>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</si>
  <si>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</si>
  <si>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</si>
  <si>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</si>
  <si>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</si>
  <si>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</si>
  <si>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</si>
  <si>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</si>
  <si>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</si>
  <si>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</si>
  <si>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</si>
  <si>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</si>
  <si>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</si>
  <si>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</si>
  <si>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</si>
  <si>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</si>
  <si>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</si>
  <si>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</si>
  <si>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</si>
  <si>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</si>
  <si>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</si>
  <si>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</si>
  <si>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</si>
  <si>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</si>
  <si>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</si>
  <si>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</si>
  <si>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</si>
  <si>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</si>
  <si>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</si>
  <si>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</si>
  <si>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</si>
  <si>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</si>
  <si>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</si>
  <si>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</si>
  <si>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</si>
  <si>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</si>
  <si>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</si>
  <si>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</si>
  <si>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</si>
  <si>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</si>
  <si>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</si>
  <si>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</si>
  <si>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</si>
  <si>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</si>
  <si>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</si>
  <si>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</si>
  <si>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</si>
  <si>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</si>
  <si>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</si>
  <si>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</si>
  <si>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</si>
  <si>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</si>
  <si>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</si>
  <si>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</si>
  <si>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</si>
  <si>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</si>
  <si>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</si>
  <si>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</si>
  <si>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</si>
  <si>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</si>
  <si>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</si>
  <si>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</si>
  <si>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</si>
  <si>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</si>
  <si>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</si>
  <si>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</si>
  <si>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</si>
  <si>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</si>
  <si>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</si>
  <si>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</si>
  <si>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</si>
  <si>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</si>
  <si>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</si>
  <si>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</si>
  <si>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</si>
  <si>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</si>
  <si>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</si>
  <si>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</si>
  <si>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</si>
  <si>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</si>
  <si>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</si>
  <si>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</si>
  <si>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</si>
  <si>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</si>
  <si>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</si>
  <si>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</si>
  <si>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</si>
  <si>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</si>
  <si>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</si>
  <si>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</si>
  <si>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</si>
  <si>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</si>
  <si>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</si>
  <si>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</si>
  <si>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</si>
  <si>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</si>
  <si>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</si>
  <si>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</si>
  <si>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</si>
  <si>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</si>
  <si>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</si>
  <si>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</si>
  <si>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</si>
  <si>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</si>
  <si>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</si>
  <si>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</si>
  <si>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</si>
  <si>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</si>
  <si>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</si>
  <si>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</si>
  <si>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</si>
  <si>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</si>
  <si>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</si>
  <si>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</si>
  <si>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</si>
  <si>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</si>
  <si>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</si>
  <si>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</si>
  <si>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</si>
  <si>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</si>
  <si>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</si>
  <si>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</si>
  <si>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</si>
  <si>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</si>
  <si>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</si>
  <si>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</si>
  <si>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</si>
  <si>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</si>
  <si>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</si>
  <si>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</si>
  <si>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</si>
  <si>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</si>
  <si>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</si>
  <si>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</si>
  <si>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</si>
  <si>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</si>
  <si>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</si>
  <si>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</si>
  <si>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</si>
  <si>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</si>
  <si>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</si>
  <si>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</si>
  <si>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</si>
  <si>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</si>
  <si>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</si>
  <si>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</si>
  <si>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</si>
  <si>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</si>
  <si>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</si>
  <si>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</si>
  <si>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</si>
  <si>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</si>
  <si>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</si>
  <si>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</si>
  <si>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</si>
  <si>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</si>
  <si>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</si>
  <si>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</si>
  <si>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</si>
  <si>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</si>
  <si>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</si>
  <si>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</si>
  <si>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</si>
  <si>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</si>
  <si>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</si>
  <si>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</si>
  <si>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</si>
  <si>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</si>
  <si>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</si>
  <si>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</si>
  <si>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</si>
  <si>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</si>
  <si>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</si>
  <si>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</si>
  <si>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</si>
  <si>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</si>
  <si>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</si>
  <si>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</si>
  <si>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</si>
  <si>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</si>
  <si>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</si>
  <si>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</si>
  <si>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</si>
  <si>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</si>
  <si>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</si>
  <si>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</si>
  <si>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</si>
  <si>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</si>
  <si>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</si>
  <si>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</si>
  <si>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</si>
  <si>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</si>
  <si>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</si>
  <si>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</si>
  <si>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</si>
  <si>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</si>
  <si>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</si>
  <si>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</si>
  <si>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</si>
  <si>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</si>
  <si>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</si>
  <si>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</si>
  <si>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</si>
  <si>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</si>
  <si>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</si>
  <si>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</si>
  <si>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</si>
  <si>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</si>
  <si>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</si>
  <si>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</si>
  <si>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</si>
  <si>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</si>
  <si>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</si>
  <si>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</si>
  <si>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</si>
  <si>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</si>
  <si>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</si>
  <si>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</si>
  <si>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</si>
  <si>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</si>
  <si>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</si>
  <si>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</si>
  <si>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</si>
  <si>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</si>
  <si>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</si>
  <si>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</si>
  <si>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</si>
  <si>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</si>
  <si>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</si>
  <si>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</si>
  <si>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</si>
  <si>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</si>
  <si>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</si>
  <si>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</si>
  <si>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</si>
  <si>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</si>
  <si>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</si>
  <si>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</si>
  <si>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</si>
  <si>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</si>
  <si>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</si>
  <si>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</si>
  <si>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</si>
  <si>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</si>
  <si>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</si>
  <si>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</si>
  <si>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</si>
  <si>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</si>
  <si>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</si>
  <si>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</si>
  <si>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</si>
  <si>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</si>
  <si>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</si>
  <si>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</si>
  <si>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</si>
  <si>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</si>
  <si>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</si>
  <si>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</si>
  <si>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</si>
  <si>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</si>
  <si>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</si>
  <si>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</si>
  <si>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</si>
  <si>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</si>
  <si>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</si>
  <si>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</si>
  <si>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</si>
  <si>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</si>
  <si>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</si>
  <si>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</si>
  <si>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</si>
  <si>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</si>
  <si>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</si>
  <si>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</si>
  <si>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</si>
  <si>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</si>
  <si>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</si>
  <si>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</si>
  <si>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</si>
  <si>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</si>
  <si>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</si>
  <si>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</si>
  <si>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</si>
  <si>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</si>
  <si>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</si>
  <si>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</si>
  <si>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</si>
  <si>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</si>
  <si>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</si>
  <si>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</si>
  <si>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</si>
  <si>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</si>
  <si>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</si>
  <si>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</si>
  <si>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</si>
  <si>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</si>
  <si>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</si>
  <si>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</si>
  <si>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</si>
  <si>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</si>
  <si>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</si>
  <si>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</si>
  <si>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</si>
  <si>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</si>
  <si>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</si>
  <si>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</si>
  <si>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</si>
  <si>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</si>
  <si>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</si>
  <si>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</si>
  <si>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</si>
  <si>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</si>
  <si>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</si>
  <si>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</si>
  <si>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</si>
  <si>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</si>
  <si>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</si>
  <si>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</si>
  <si>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</si>
  <si>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</si>
  <si>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</si>
  <si>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</si>
  <si>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</si>
  <si>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</si>
  <si>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</si>
  <si>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</si>
  <si>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</si>
  <si>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</si>
  <si>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</si>
  <si>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</si>
  <si>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</si>
  <si>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</si>
  <si>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</si>
  <si>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</si>
  <si>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</si>
  <si>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</si>
  <si>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</si>
  <si>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</si>
  <si>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</si>
  <si>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</si>
  <si>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</si>
  <si>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</si>
  <si>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</si>
  <si>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</si>
  <si>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</si>
  <si>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</si>
  <si>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</si>
  <si>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</si>
  <si>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</si>
  <si>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</si>
  <si>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</si>
  <si>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</si>
  <si>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</si>
  <si>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</si>
  <si>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</si>
  <si>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</si>
  <si>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</si>
  <si>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</si>
  <si>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</si>
  <si>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</si>
  <si>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</si>
  <si>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</si>
  <si>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</si>
  <si>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</si>
  <si>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</si>
  <si>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</si>
  <si>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</si>
  <si>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</si>
  <si>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</si>
  <si>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</si>
  <si>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</si>
  <si>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</si>
  <si>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</si>
  <si>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</si>
  <si>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</si>
  <si>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</si>
  <si>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</si>
  <si>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</si>
  <si>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</si>
  <si>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</si>
  <si>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</si>
  <si>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</si>
  <si>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</si>
  <si>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</si>
  <si>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</si>
  <si>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</si>
  <si>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</si>
  <si>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</si>
  <si>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</si>
  <si>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</si>
  <si>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</si>
  <si>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</si>
  <si>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</si>
  <si>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</si>
  <si>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</si>
  <si>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</si>
  <si>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</si>
  <si>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</si>
  <si>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</si>
  <si>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</si>
  <si>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</si>
  <si>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</si>
  <si>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</si>
  <si>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</si>
  <si>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</si>
  <si>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</si>
  <si>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</si>
  <si>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</si>
  <si>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</si>
  <si>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</si>
  <si>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</si>
  <si>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</si>
  <si>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</si>
  <si>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</si>
  <si>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</si>
  <si>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</si>
  <si>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</si>
  <si>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</si>
  <si>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</si>
  <si>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</si>
  <si>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</si>
  <si>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</si>
  <si>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</si>
  <si>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</si>
  <si>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</si>
  <si>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</si>
  <si>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</si>
  <si>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</si>
  <si>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</si>
  <si>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</si>
  <si>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</si>
  <si>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</si>
  <si>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</si>
  <si>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</si>
  <si>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</si>
  <si>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</si>
  <si>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</si>
  <si>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</si>
  <si>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</si>
  <si>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</si>
  <si>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</si>
  <si>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</si>
  <si>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</si>
  <si>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</si>
  <si>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</si>
  <si>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</si>
  <si>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</si>
  <si>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</si>
  <si>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</si>
  <si>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</si>
  <si>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</si>
  <si>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</si>
  <si>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</si>
  <si>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</si>
  <si>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</si>
  <si>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</si>
  <si>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</si>
  <si>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</si>
  <si>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</si>
  <si>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</si>
  <si>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</si>
  <si>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</si>
  <si>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</si>
  <si>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</si>
  <si>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</si>
  <si>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</si>
  <si>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</si>
  <si>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</si>
  <si>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</si>
  <si>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</si>
  <si>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</si>
  <si>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</si>
  <si>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</si>
  <si>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</si>
  <si>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</si>
  <si>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</si>
  <si>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</si>
  <si>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</si>
  <si>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</si>
  <si>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</si>
  <si>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</si>
  <si>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</si>
  <si>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</si>
  <si>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</si>
  <si>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</si>
  <si>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</si>
  <si>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</si>
  <si>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</si>
  <si>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</si>
  <si>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</si>
  <si>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</si>
  <si>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</si>
  <si>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</si>
  <si>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</si>
  <si>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</si>
  <si>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</si>
  <si>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</si>
  <si>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</si>
  <si>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</si>
  <si>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</si>
  <si>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</si>
  <si>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</si>
  <si>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</si>
  <si>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</si>
  <si>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</si>
  <si>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</si>
  <si>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</si>
  <si>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</si>
  <si>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</si>
  <si>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</si>
  <si>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</si>
  <si>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</si>
  <si>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</si>
  <si>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</si>
  <si>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</si>
  <si>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</si>
  <si>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</si>
  <si>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</si>
  <si>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</si>
  <si>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</si>
  <si>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</si>
  <si>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</si>
  <si>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</si>
  <si>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</si>
  <si>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</si>
  <si>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</si>
  <si>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</si>
  <si>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</si>
  <si>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</si>
  <si>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</si>
  <si>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</si>
  <si>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</si>
  <si>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</si>
  <si>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</si>
  <si>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</si>
  <si>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</si>
  <si>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</si>
  <si>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</si>
  <si>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</si>
  <si>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</si>
  <si>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</si>
  <si>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</si>
  <si>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</si>
  <si>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</si>
  <si>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</si>
  <si>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</si>
  <si>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</si>
  <si>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</si>
  <si>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</si>
  <si>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</si>
  <si>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</si>
  <si>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</si>
  <si>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</si>
  <si>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</si>
  <si>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</si>
  <si>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</si>
  <si>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</si>
  <si>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</si>
  <si>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</si>
  <si>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</si>
  <si>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</si>
  <si>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</si>
  <si>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</si>
  <si>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</si>
  <si>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</si>
  <si>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</si>
  <si>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</si>
  <si>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</si>
  <si>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</si>
  <si>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</si>
  <si>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</si>
  <si>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</si>
  <si>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</si>
  <si>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</si>
  <si>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</si>
  <si>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</si>
  <si>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</si>
  <si>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</si>
  <si>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</si>
  <si>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</si>
  <si>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</si>
  <si>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</si>
  <si>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</si>
  <si>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</si>
  <si>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</si>
  <si>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</si>
  <si>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</si>
  <si>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</si>
  <si>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</si>
  <si>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</si>
  <si>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</si>
  <si>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</si>
  <si>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</si>
  <si>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</si>
  <si>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</si>
  <si>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</si>
  <si>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</si>
  <si>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</si>
  <si>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</si>
  <si>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</si>
  <si>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</si>
  <si>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</si>
  <si>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</si>
  <si>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</si>
  <si>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</si>
  <si>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</si>
  <si>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</si>
  <si>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</si>
  <si>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</si>
  <si>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</si>
  <si>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</si>
  <si>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</si>
  <si>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</si>
  <si>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</si>
  <si>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</si>
  <si>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</si>
  <si>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</si>
  <si>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</si>
  <si>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</si>
  <si>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</si>
  <si>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</si>
  <si>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</si>
  <si>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</si>
  <si>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</si>
  <si>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</si>
  <si>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</si>
  <si>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</si>
  <si>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</si>
  <si>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</si>
  <si>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</si>
  <si>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</si>
  <si>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</si>
  <si>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</si>
  <si>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</si>
  <si>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</si>
  <si>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</si>
  <si>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</si>
  <si>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</si>
  <si>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</si>
  <si>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</si>
  <si>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</si>
  <si>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</si>
  <si>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</si>
  <si>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</si>
  <si>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</si>
  <si>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</si>
  <si>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</si>
  <si>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</si>
  <si>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</si>
  <si>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</si>
  <si>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</si>
  <si>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</si>
  <si>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</si>
  <si>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</si>
  <si>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</si>
  <si>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</si>
  <si>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</si>
  <si>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</si>
  <si>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</si>
  <si>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</si>
  <si>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</si>
  <si>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</si>
  <si>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</si>
  <si>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</si>
  <si>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</si>
  <si>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</si>
  <si>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</si>
  <si>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</si>
  <si>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</si>
  <si>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</si>
  <si>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</si>
  <si>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</si>
  <si>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</si>
  <si>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</si>
  <si>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</si>
  <si>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</si>
  <si>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</si>
  <si>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</si>
  <si>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</si>
  <si>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</si>
  <si>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</si>
  <si>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</si>
  <si>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</si>
  <si>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</si>
  <si>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</si>
  <si>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</si>
  <si>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</si>
  <si>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</si>
  <si>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</si>
  <si>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</si>
  <si>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</si>
  <si>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</si>
  <si>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</si>
  <si>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</si>
  <si>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</si>
  <si>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</si>
  <si>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</si>
  <si>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</si>
  <si>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</si>
  <si>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</si>
  <si>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</si>
  <si>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</si>
  <si>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</si>
  <si>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</si>
  <si>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</si>
  <si>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</si>
  <si>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</si>
  <si>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</si>
  <si>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</si>
  <si>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</si>
  <si>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</si>
  <si>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</si>
  <si>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</si>
  <si>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</si>
  <si>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</si>
  <si>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</si>
  <si>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</si>
  <si>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</si>
  <si>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</si>
  <si>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</si>
  <si>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</si>
  <si>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</si>
  <si>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</si>
  <si>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</si>
  <si>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</si>
  <si>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</si>
  <si>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</si>
  <si>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</si>
  <si>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</si>
  <si>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</si>
  <si>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</si>
  <si>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</si>
  <si>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</si>
  <si>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</si>
  <si>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</si>
  <si>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</si>
  <si>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</si>
  <si>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</si>
  <si>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</si>
  <si>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</si>
  <si>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</si>
  <si>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</si>
  <si>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</si>
  <si>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</si>
  <si>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</si>
  <si>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</si>
  <si>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</si>
  <si>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</si>
  <si>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</si>
  <si>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</si>
  <si>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</si>
  <si>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</si>
  <si>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</si>
  <si>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</si>
  <si>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</si>
  <si>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</si>
  <si>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</si>
  <si>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</si>
  <si>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</si>
  <si>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</si>
  <si>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</si>
  <si>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</si>
  <si>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</si>
  <si>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</si>
  <si>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</si>
  <si>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</si>
  <si>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</si>
  <si>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</si>
  <si>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</si>
  <si>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</si>
  <si>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</si>
  <si>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</si>
  <si>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</si>
  <si>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</si>
  <si>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</si>
  <si>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</si>
  <si>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</si>
  <si>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</si>
  <si>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</si>
  <si>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</si>
  <si>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</si>
  <si>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</si>
  <si>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</si>
  <si>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</si>
  <si>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</si>
  <si>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</si>
  <si>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</si>
  <si>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</si>
  <si>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</si>
  <si>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</si>
  <si>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</si>
  <si>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</si>
  <si>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</si>
  <si>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</si>
  <si>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</si>
  <si>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</si>
  <si>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</si>
  <si>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</si>
  <si>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</si>
  <si>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</si>
  <si>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</si>
  <si>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</si>
  <si>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</si>
  <si>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</si>
  <si>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</si>
  <si>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</si>
  <si>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</si>
  <si>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</si>
  <si>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</si>
  <si>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</si>
  <si>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</si>
  <si>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</si>
  <si>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</si>
  <si>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</si>
  <si>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</si>
  <si>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</si>
  <si>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</si>
  <si>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</si>
  <si>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</si>
  <si>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</si>
  <si>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</si>
  <si>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</si>
  <si>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</si>
  <si>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</si>
  <si>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</si>
  <si>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</si>
  <si>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</si>
  <si>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</si>
  <si>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</si>
  <si>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</si>
  <si>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</si>
  <si>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</si>
  <si>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</si>
  <si>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</si>
  <si>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</si>
  <si>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</si>
  <si>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</si>
  <si>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</si>
  <si>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</si>
  <si>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</si>
  <si>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</si>
  <si>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</si>
  <si>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</si>
  <si>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</si>
  <si>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</si>
  <si>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</si>
  <si>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</si>
  <si>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</si>
  <si>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</si>
  <si>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</si>
  <si>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</si>
  <si>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</si>
  <si>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</si>
  <si>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</si>
  <si>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</si>
  <si>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</si>
  <si>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</si>
  <si>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</si>
  <si>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</si>
  <si>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</si>
  <si>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</si>
  <si>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</si>
  <si>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</si>
  <si>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</si>
  <si>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</si>
  <si>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</si>
  <si>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</si>
  <si>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</si>
  <si>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</si>
  <si>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</si>
  <si>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</si>
  <si>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</si>
  <si>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</si>
  <si>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</si>
  <si>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</si>
  <si>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</si>
  <si>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</si>
  <si>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</si>
  <si>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</si>
  <si>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</si>
  <si>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</si>
  <si>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</si>
  <si>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</si>
  <si>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</si>
  <si>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</si>
  <si>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</si>
  <si>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</si>
  <si>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</si>
  <si>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</si>
  <si>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</si>
  <si>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</si>
  <si>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</si>
  <si>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</si>
  <si>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</si>
  <si>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</si>
  <si>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</si>
  <si>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</si>
  <si>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</si>
  <si>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</si>
  <si>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</si>
  <si>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</si>
  <si>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</si>
  <si>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</si>
  <si>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</si>
  <si>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</si>
  <si>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</si>
  <si>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</si>
  <si>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</si>
  <si>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</si>
  <si>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</si>
  <si>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</si>
  <si>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</si>
  <si>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</si>
  <si>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</si>
  <si>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</si>
  <si>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</si>
  <si>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</si>
  <si>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</si>
  <si>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</si>
  <si>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</si>
  <si>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</si>
  <si>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</si>
  <si>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</si>
  <si>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</si>
  <si>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</si>
  <si>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</si>
  <si>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</si>
  <si>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</si>
  <si>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</si>
  <si>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</si>
  <si>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</si>
  <si>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</si>
  <si>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</si>
  <si>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</si>
  <si>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</si>
  <si>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</si>
  <si>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</si>
  <si>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</si>
  <si>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</si>
  <si>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</si>
  <si>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</si>
  <si>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</si>
  <si>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</si>
  <si>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</si>
  <si>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</si>
  <si>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</si>
  <si>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</si>
  <si>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</si>
  <si>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</si>
  <si>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</si>
  <si>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</si>
  <si>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</si>
  <si>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</si>
  <si>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</si>
  <si>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</si>
  <si>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</si>
  <si>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</si>
  <si>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</si>
  <si>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</si>
  <si>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</si>
  <si>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</si>
  <si>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</si>
  <si>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</si>
  <si>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</si>
  <si>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</si>
  <si>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</si>
  <si>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</si>
  <si>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</si>
  <si>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</si>
  <si>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</si>
  <si>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</si>
  <si>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</si>
  <si>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</si>
  <si>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</si>
  <si>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</si>
  <si>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</si>
  <si>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</si>
  <si>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</si>
  <si>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</si>
  <si>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</si>
  <si>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</si>
  <si>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</si>
  <si>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</si>
  <si>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</si>
  <si>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</si>
  <si>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</si>
  <si>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</si>
  <si>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</si>
  <si>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</si>
  <si>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</si>
  <si>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</si>
  <si>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</si>
  <si>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</si>
  <si>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</si>
  <si>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</si>
  <si>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</si>
  <si>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</si>
  <si>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</si>
  <si>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</si>
  <si>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</si>
  <si>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</si>
  <si>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</si>
  <si>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</si>
  <si>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</si>
  <si>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</si>
  <si>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</si>
  <si>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</si>
  <si>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</si>
  <si>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</si>
  <si>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</si>
  <si>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</si>
  <si>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</si>
  <si>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</si>
  <si>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</si>
  <si>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</si>
  <si>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</si>
  <si>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</si>
  <si>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</si>
  <si>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</si>
  <si>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</si>
  <si>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</si>
  <si>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</si>
  <si>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</si>
  <si>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</si>
  <si>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</si>
  <si>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</si>
  <si>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</si>
  <si>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</si>
  <si>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</si>
  <si>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</si>
  <si>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</si>
  <si>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</si>
  <si>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</si>
  <si>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</si>
  <si>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</si>
  <si>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</si>
  <si>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</si>
  <si>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</si>
  <si>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</si>
  <si>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</si>
  <si>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</si>
  <si>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</si>
  <si>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</si>
  <si>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</si>
  <si>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</si>
  <si>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</si>
  <si>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</si>
  <si>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</si>
  <si>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</si>
  <si>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</si>
  <si>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</si>
  <si>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</si>
  <si>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</si>
  <si>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</si>
  <si>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</si>
  <si>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</si>
  <si>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</si>
  <si>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</si>
  <si>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</si>
  <si>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</si>
  <si>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</si>
  <si>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</si>
  <si>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</si>
  <si>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</si>
  <si>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</si>
  <si>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</si>
  <si>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</si>
  <si>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</si>
  <si>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</si>
  <si>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</si>
  <si>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</si>
  <si>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</si>
  <si>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</si>
  <si>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</si>
  <si>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</si>
  <si>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</si>
  <si>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</si>
  <si>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</si>
  <si>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</si>
  <si>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</si>
  <si>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</si>
  <si>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</si>
  <si>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</si>
  <si>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</si>
  <si>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</si>
  <si>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</si>
  <si>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</si>
  <si>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</si>
  <si>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</si>
  <si>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</si>
  <si>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</si>
  <si>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</si>
  <si>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</si>
  <si>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</si>
  <si>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</si>
  <si>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</si>
  <si>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</si>
  <si>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</si>
  <si>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</si>
  <si>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</si>
  <si>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</si>
  <si>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</si>
  <si>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</si>
  <si>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</si>
  <si>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</si>
  <si>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</si>
  <si>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</si>
  <si>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</si>
  <si>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</si>
  <si>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</si>
  <si>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</si>
  <si>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</si>
  <si>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</si>
  <si>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</si>
  <si>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</si>
  <si>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</si>
  <si>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</si>
  <si>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</si>
  <si>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</si>
  <si>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</si>
  <si>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</si>
  <si>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</si>
  <si>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</si>
  <si>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</si>
  <si>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</si>
  <si>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</si>
  <si>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</si>
  <si>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</si>
  <si>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</si>
  <si>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</si>
  <si>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</si>
  <si>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</si>
  <si>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</si>
  <si>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</si>
  <si>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</si>
  <si>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</si>
  <si>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</si>
  <si>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</si>
  <si>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</si>
  <si>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</si>
  <si>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</si>
  <si>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</si>
  <si>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</si>
  <si>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</si>
  <si>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</si>
  <si>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</si>
  <si>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</si>
  <si>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</si>
  <si>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</si>
  <si>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</si>
  <si>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</si>
  <si>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</si>
  <si>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</si>
  <si>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</si>
  <si>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</si>
  <si>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</si>
  <si>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</si>
  <si>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</si>
  <si>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</si>
  <si>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</si>
  <si>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</si>
  <si>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</si>
  <si>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</si>
  <si>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</si>
  <si>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</si>
  <si>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</si>
  <si>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</si>
  <si>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</si>
  <si>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</si>
  <si>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</si>
  <si>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</si>
  <si>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</si>
  <si>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</si>
  <si>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</si>
  <si>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</si>
  <si>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</si>
  <si>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</si>
  <si>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</si>
  <si>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</si>
  <si>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</si>
  <si>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</si>
  <si>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</si>
  <si>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</si>
  <si>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</si>
  <si>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</si>
  <si>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</si>
  <si>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</si>
  <si>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</si>
  <si>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</si>
  <si>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</si>
  <si>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</si>
  <si>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</si>
  <si>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</si>
  <si>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</si>
  <si>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</si>
  <si>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</si>
  <si>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</si>
  <si>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</si>
  <si>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</si>
  <si>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</si>
  <si>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</si>
  <si>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</si>
  <si>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</si>
  <si>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</si>
  <si>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</si>
  <si>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</si>
  <si>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</si>
  <si>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</si>
  <si>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</si>
  <si>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</si>
  <si>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</si>
  <si>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</si>
  <si>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</si>
  <si>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</si>
  <si>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</si>
  <si>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</si>
  <si>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</si>
  <si>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</si>
  <si>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</si>
  <si>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</si>
  <si>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</si>
  <si>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</si>
  <si>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</si>
  <si>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</si>
  <si>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</si>
  <si>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</si>
  <si>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</si>
  <si>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</si>
  <si>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</si>
  <si>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</si>
  <si>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</si>
  <si>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</si>
  <si>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</si>
  <si>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</si>
  <si>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</si>
  <si>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</si>
  <si>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</si>
  <si>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</si>
  <si>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</si>
  <si>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</si>
  <si>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</si>
  <si>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</si>
  <si>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</si>
  <si>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</si>
  <si>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</si>
  <si>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</si>
  <si>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</si>
  <si>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</si>
  <si>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</si>
  <si>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</si>
  <si>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</si>
  <si>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</si>
  <si>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</si>
  <si>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</si>
  <si>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</si>
  <si>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</si>
  <si>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</si>
  <si>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</si>
  <si>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</si>
  <si>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</si>
  <si>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</si>
  <si>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</si>
  <si>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</si>
  <si>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</si>
  <si>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</si>
  <si>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</si>
  <si>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</si>
  <si>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</si>
  <si>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</si>
  <si>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</si>
  <si>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</si>
  <si>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</si>
  <si>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</si>
  <si>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</si>
  <si>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</si>
  <si>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</si>
  <si>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</si>
  <si>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</si>
  <si>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</si>
  <si>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</si>
  <si>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</si>
  <si>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</si>
  <si>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</si>
  <si>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</si>
  <si>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</si>
  <si>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</si>
  <si>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</si>
  <si>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</si>
  <si>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</si>
  <si>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</si>
  <si>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</si>
  <si>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</si>
  <si>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</si>
  <si>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</si>
  <si>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</si>
  <si>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</si>
  <si>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</si>
  <si>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</si>
  <si>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</si>
  <si>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</si>
  <si>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</si>
  <si>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</si>
  <si>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</si>
  <si>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</si>
  <si>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</si>
  <si>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</si>
  <si>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</si>
  <si>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</si>
  <si>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</si>
  <si>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</si>
  <si>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</si>
  <si>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</si>
  <si>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</si>
  <si>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</si>
  <si>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</si>
  <si>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</si>
  <si>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</si>
  <si>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</si>
  <si>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</si>
  <si>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</si>
  <si>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</si>
  <si>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</si>
  <si>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</si>
  <si>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</si>
  <si>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</si>
  <si>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</si>
  <si>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</si>
  <si>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</si>
  <si>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</si>
  <si>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</si>
  <si>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</si>
  <si>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</si>
  <si>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</si>
  <si>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</si>
  <si>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</si>
  <si>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</si>
  <si>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</si>
  <si>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</si>
  <si>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</si>
  <si>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</si>
  <si>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</si>
  <si>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</si>
  <si>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</si>
  <si>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</si>
  <si>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</si>
  <si>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</si>
  <si>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</si>
  <si>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</si>
  <si>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</si>
  <si>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</si>
  <si>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</si>
  <si>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</si>
  <si>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</si>
  <si>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</si>
  <si>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</si>
  <si>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</si>
  <si>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</si>
  <si>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</si>
  <si>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</si>
  <si>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</si>
  <si>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</si>
  <si>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</si>
  <si>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</si>
  <si>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</si>
  <si>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</si>
  <si>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</si>
  <si>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</si>
  <si>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</si>
  <si>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</si>
  <si>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</si>
  <si>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</si>
  <si>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</si>
  <si>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</si>
  <si>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</si>
  <si>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</si>
  <si>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</si>
  <si>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</si>
  <si>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</si>
  <si>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</si>
  <si>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</si>
  <si>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</si>
  <si>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</si>
  <si>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</si>
  <si>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</si>
  <si>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</si>
  <si>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</si>
  <si>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</si>
  <si>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</si>
  <si>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</si>
  <si>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</si>
  <si>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</si>
  <si>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</si>
  <si>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</si>
  <si>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</si>
  <si>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</si>
  <si>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</si>
  <si>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</si>
  <si>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</si>
  <si>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</si>
  <si>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</si>
  <si>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</si>
  <si>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</si>
  <si>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</si>
  <si>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</si>
  <si>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</si>
  <si>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</si>
  <si>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</si>
  <si>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</si>
  <si>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</si>
  <si>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</si>
  <si>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</si>
  <si>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</si>
  <si>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</si>
  <si>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</si>
  <si>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</si>
  <si>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</si>
  <si>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</si>
  <si>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</si>
  <si>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</si>
  <si>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</si>
  <si>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</si>
  <si>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</si>
  <si>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</si>
  <si>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</si>
  <si>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</si>
  <si>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</si>
  <si>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</si>
  <si>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</si>
  <si>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</si>
  <si>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</si>
  <si>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</si>
  <si>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</si>
  <si>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</si>
  <si>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</si>
  <si>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</si>
  <si>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</si>
  <si>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</si>
  <si>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</si>
  <si>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</si>
  <si>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</si>
  <si>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</si>
  <si>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</si>
  <si>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</si>
  <si>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</si>
  <si>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</si>
  <si>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</si>
  <si>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</si>
  <si>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</si>
  <si>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</si>
  <si>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</si>
  <si>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</si>
  <si>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</si>
  <si>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</si>
  <si>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</si>
  <si>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</si>
  <si>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</si>
  <si>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</si>
  <si>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</si>
  <si>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</si>
  <si>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</si>
  <si>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</si>
  <si>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</si>
  <si>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</si>
  <si>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</si>
  <si>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</si>
  <si>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</si>
  <si>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</si>
  <si>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</si>
  <si>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</si>
  <si>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</si>
  <si>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</si>
  <si>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</si>
  <si>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</si>
  <si>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</si>
  <si>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</si>
  <si>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</si>
  <si>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</si>
  <si>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</si>
  <si>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</si>
  <si>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</si>
  <si>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</si>
  <si>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</si>
  <si>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</si>
  <si>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</si>
  <si>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</si>
  <si>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</si>
  <si>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</si>
  <si>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</si>
  <si>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</si>
  <si>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</si>
  <si>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</si>
  <si>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</si>
  <si>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</si>
  <si>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</si>
  <si>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</si>
  <si>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</si>
  <si>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</si>
  <si>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</si>
  <si>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</si>
  <si>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</si>
  <si>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</si>
  <si>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</si>
  <si>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</si>
  <si>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</si>
  <si>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</si>
  <si>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</si>
  <si>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</si>
  <si>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</si>
  <si>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</si>
  <si>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</si>
  <si>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</si>
  <si>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</si>
  <si>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</si>
  <si>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</si>
  <si>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</si>
  <si>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</si>
  <si>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</si>
  <si>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</si>
  <si>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</si>
  <si>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</si>
  <si>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</si>
  <si>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</si>
  <si>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</si>
  <si>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</si>
  <si>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</si>
  <si>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</si>
  <si>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</si>
  <si>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</si>
  <si>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</si>
  <si>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</si>
  <si>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</si>
  <si>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</si>
  <si>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</si>
  <si>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</si>
  <si>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</si>
  <si>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</si>
  <si>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</si>
  <si>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</si>
  <si>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</si>
  <si>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</si>
  <si>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</si>
  <si>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</si>
  <si>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</si>
  <si>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</si>
  <si>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</si>
  <si>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</si>
  <si>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</si>
  <si>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</si>
  <si>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</si>
  <si>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</si>
  <si>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</si>
  <si>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</si>
  <si>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</si>
  <si>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</si>
  <si>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</si>
  <si>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</si>
  <si>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</si>
  <si>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</si>
  <si>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</si>
  <si>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</si>
  <si>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</si>
  <si>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</si>
  <si>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</si>
  <si>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</si>
  <si>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</si>
  <si>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</si>
  <si>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</si>
  <si>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</si>
  <si>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</si>
  <si>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</si>
  <si>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</si>
  <si>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</si>
  <si>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</si>
  <si>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</si>
  <si>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</si>
  <si>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</si>
  <si>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</si>
  <si>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</si>
  <si>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</si>
  <si>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</si>
  <si>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</si>
  <si>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</si>
  <si>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</si>
  <si>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</si>
  <si>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</si>
  <si>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</si>
  <si>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</si>
  <si>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</si>
  <si>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</si>
  <si>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</si>
  <si>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</si>
  <si>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</si>
  <si>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</si>
  <si>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</si>
  <si>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</si>
  <si>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</si>
  <si>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</si>
  <si>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</si>
  <si>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</si>
  <si>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</si>
  <si>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</si>
  <si>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</si>
  <si>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</si>
  <si>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</si>
  <si>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</si>
  <si>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</si>
  <si>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</si>
  <si>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</si>
  <si>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</si>
  <si>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</si>
  <si>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</si>
  <si>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</si>
  <si>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</si>
  <si>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</si>
  <si>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</si>
  <si>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</si>
  <si>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</si>
  <si>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</si>
  <si>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</si>
  <si>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</si>
  <si>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</si>
  <si>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</si>
  <si>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</si>
  <si>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</si>
  <si>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</si>
  <si>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</si>
  <si>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</si>
  <si>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</si>
  <si>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</si>
  <si>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</si>
  <si>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</si>
  <si>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</si>
  <si>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</si>
  <si>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</si>
  <si>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</si>
  <si>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</si>
  <si>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</si>
  <si>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</si>
  <si>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</si>
  <si>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</si>
  <si>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</si>
  <si>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</si>
  <si>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</si>
  <si>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</si>
  <si>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</si>
  <si>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</si>
  <si>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</si>
  <si>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</si>
  <si>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</si>
  <si>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</si>
  <si>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</si>
  <si>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</si>
  <si>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</si>
  <si>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</si>
  <si>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</si>
  <si>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</si>
  <si>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</si>
  <si>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</si>
  <si>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</si>
  <si>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</si>
  <si>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</si>
  <si>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</si>
  <si>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</si>
  <si>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</si>
  <si>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</si>
  <si>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</si>
  <si>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</si>
  <si>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</si>
  <si>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</si>
  <si>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</si>
  <si>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</si>
  <si>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</si>
  <si>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</si>
  <si>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</si>
  <si>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</si>
  <si>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</si>
  <si>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</si>
  <si>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</si>
  <si>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</si>
  <si>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</si>
  <si>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</si>
  <si>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</si>
  <si>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</si>
  <si>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</si>
  <si>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</si>
  <si>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</si>
  <si>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</si>
  <si>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</si>
  <si>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</si>
  <si>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</si>
  <si>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</si>
  <si>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</si>
  <si>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</si>
  <si>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</si>
  <si>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</si>
  <si>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</si>
  <si>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</si>
  <si>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</si>
  <si>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</si>
  <si>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</si>
  <si>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</si>
  <si>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</si>
  <si>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</si>
  <si>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</si>
  <si>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</si>
  <si>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</si>
  <si>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</si>
  <si>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</si>
  <si>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</si>
  <si>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</si>
  <si>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</si>
  <si>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</si>
  <si>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</si>
  <si>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</si>
  <si>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</si>
  <si>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</si>
  <si>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</si>
  <si>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</si>
  <si>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</si>
  <si>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</si>
  <si>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</si>
  <si>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</si>
  <si>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</si>
  <si>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</si>
  <si>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</si>
  <si>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</si>
  <si>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</si>
  <si>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</si>
  <si>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</si>
  <si>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</si>
  <si>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</si>
  <si>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</si>
  <si>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</si>
  <si>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</si>
  <si>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</si>
  <si>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</si>
  <si>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</si>
  <si>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</si>
  <si>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</si>
  <si>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</si>
  <si>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</si>
  <si>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</si>
  <si>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</si>
  <si>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</si>
  <si>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</si>
  <si>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</si>
  <si>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</si>
  <si>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</si>
  <si>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</si>
  <si>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</si>
  <si>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</si>
  <si>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</si>
  <si>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</si>
  <si>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</si>
  <si>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</si>
  <si>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</si>
  <si>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</si>
  <si>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</si>
  <si>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</si>
  <si>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</si>
  <si>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</si>
  <si>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</si>
  <si>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</si>
  <si>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</si>
  <si>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</si>
  <si>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</si>
  <si>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</si>
  <si>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</si>
  <si>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</si>
  <si>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</si>
  <si>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</si>
  <si>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</si>
  <si>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</si>
  <si>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</si>
  <si>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</si>
  <si>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</si>
  <si>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</si>
  <si>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</si>
  <si>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</si>
  <si>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</si>
  <si>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</si>
  <si>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</si>
  <si>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</si>
  <si>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</si>
  <si>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</si>
  <si>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</si>
  <si>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</si>
  <si>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</si>
  <si>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</si>
  <si>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</si>
  <si>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</si>
  <si>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</si>
  <si>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</si>
  <si>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</si>
  <si>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</si>
  <si>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</si>
  <si>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</si>
  <si>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</si>
  <si>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</si>
  <si>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</si>
  <si>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</si>
  <si>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</si>
  <si>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</si>
  <si>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</si>
  <si>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</si>
  <si>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</si>
  <si>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</si>
  <si>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</si>
  <si>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</si>
  <si>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</si>
  <si>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</si>
  <si>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</si>
  <si>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</si>
  <si>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</si>
  <si>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</si>
  <si>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</si>
  <si>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</si>
  <si>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</si>
  <si>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</si>
  <si>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</si>
  <si>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</si>
  <si>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</si>
  <si>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</si>
  <si>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</si>
  <si>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</si>
  <si>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</si>
  <si>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</si>
  <si>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</si>
  <si>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</si>
  <si>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</si>
  <si>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</si>
  <si>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</si>
  <si>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</si>
  <si>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</si>
  <si>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</si>
  <si>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</si>
  <si>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</si>
  <si>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</si>
  <si>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</si>
  <si>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</si>
  <si>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</si>
  <si>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</si>
  <si>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</si>
  <si>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</si>
  <si>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</si>
  <si>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</si>
  <si>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</si>
  <si>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</si>
  <si>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</si>
  <si>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</si>
  <si>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</si>
  <si>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</si>
  <si>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</si>
  <si>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</si>
  <si>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</si>
  <si>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</si>
  <si>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</si>
  <si>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</si>
  <si>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</si>
  <si>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</si>
  <si>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</si>
  <si>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</si>
  <si>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</si>
  <si>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</si>
  <si>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</si>
  <si>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</si>
  <si>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</si>
  <si>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</si>
  <si>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</si>
  <si>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</si>
  <si>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</si>
  <si>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</si>
  <si>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</si>
  <si>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</si>
  <si>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</si>
  <si>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</si>
  <si>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</si>
  <si>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</si>
  <si>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</si>
  <si>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</si>
  <si>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</si>
  <si>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</si>
  <si>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</si>
  <si>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</si>
  <si>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</si>
  <si>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</si>
  <si>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</si>
  <si>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</si>
  <si>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</si>
  <si>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</si>
  <si>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</si>
  <si>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</si>
  <si>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</si>
  <si>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</si>
  <si>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</si>
  <si>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</si>
  <si>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</si>
  <si>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</si>
  <si>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</si>
  <si>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</si>
  <si>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</si>
  <si>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</si>
  <si>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</si>
  <si>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</si>
  <si>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</si>
  <si>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</si>
  <si>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</si>
  <si>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</si>
  <si>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</si>
  <si>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</si>
  <si>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</si>
  <si>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</si>
  <si>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</si>
  <si>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</si>
  <si>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</si>
  <si>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</si>
  <si>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</si>
  <si>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</si>
  <si>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</si>
  <si>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</si>
  <si>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</si>
  <si>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</si>
  <si>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</si>
  <si>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</si>
  <si>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</si>
  <si>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</si>
  <si>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</si>
  <si>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</si>
  <si>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</si>
  <si>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</si>
  <si>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</si>
  <si>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</si>
  <si>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</si>
  <si>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</si>
  <si>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</si>
  <si>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</si>
  <si>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</si>
  <si>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</si>
  <si>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</si>
  <si>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</si>
  <si>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</si>
  <si>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</si>
  <si>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</si>
  <si>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</si>
  <si>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</si>
  <si>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</si>
  <si>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</si>
  <si>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</si>
  <si>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</si>
  <si>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</si>
  <si>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</si>
  <si>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</si>
  <si>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</si>
  <si>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</si>
  <si>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</si>
  <si>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</si>
  <si>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</si>
  <si>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</si>
  <si>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</si>
  <si>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</si>
  <si>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</si>
  <si>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</si>
  <si>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</si>
  <si>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</si>
  <si>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</si>
  <si>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</si>
  <si>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</si>
  <si>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</si>
  <si>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</si>
  <si>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</si>
  <si>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</si>
  <si>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</si>
  <si>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</si>
  <si>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</si>
  <si>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</si>
  <si>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</si>
  <si>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</si>
  <si>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</si>
  <si>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</si>
  <si>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</si>
  <si>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</si>
  <si>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</si>
  <si>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</si>
  <si>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</si>
  <si>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</si>
  <si>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</si>
  <si>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</si>
  <si>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</si>
  <si>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</si>
  <si>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</si>
  <si>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</si>
  <si>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</si>
  <si>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</si>
  <si>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</si>
  <si>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</si>
  <si>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</si>
  <si>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</si>
  <si>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</si>
  <si>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</si>
  <si>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</si>
  <si>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</si>
  <si>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</si>
  <si>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</si>
  <si>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</si>
  <si>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</si>
  <si>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</si>
  <si>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</si>
  <si>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</si>
  <si>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</si>
  <si>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</si>
  <si>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</si>
  <si>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</si>
  <si>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</si>
  <si>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</si>
  <si>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</si>
  <si>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</si>
  <si>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</si>
  <si>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</si>
  <si>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</si>
  <si>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</si>
  <si>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</si>
  <si>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</si>
  <si>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</si>
  <si>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</si>
  <si>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</si>
  <si>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</si>
  <si>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</si>
  <si>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</si>
  <si>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</si>
  <si>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</si>
  <si>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</si>
  <si>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</si>
  <si>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</si>
  <si>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</si>
  <si>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</si>
  <si>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</si>
  <si>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</si>
  <si>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</si>
  <si>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</si>
  <si>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</si>
  <si>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</si>
  <si>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</si>
  <si>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</si>
  <si>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</si>
  <si>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</si>
  <si>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</si>
  <si>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</si>
  <si>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</si>
  <si>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</si>
  <si>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</si>
  <si>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</si>
  <si>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</si>
  <si>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</si>
  <si>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</si>
  <si>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</si>
  <si>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</si>
  <si>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</si>
  <si>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</si>
  <si>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</si>
  <si>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</si>
  <si>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</si>
  <si>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</si>
  <si>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</si>
  <si>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</si>
  <si>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</si>
  <si>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</si>
  <si>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</si>
  <si>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</si>
  <si>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</si>
  <si>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</si>
  <si>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</si>
  <si>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</si>
  <si>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</si>
  <si>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</si>
  <si>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</si>
  <si>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</si>
  <si>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</si>
  <si>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</si>
  <si>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</si>
  <si>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</si>
  <si>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</si>
  <si>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</si>
  <si>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</si>
  <si>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</si>
  <si>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</si>
  <si>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</si>
  <si>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</si>
  <si>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</si>
  <si>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</si>
  <si>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</si>
  <si>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</si>
  <si>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</si>
  <si>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</si>
  <si>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</si>
  <si>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</si>
  <si>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</si>
  <si>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</si>
  <si>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</si>
  <si>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</si>
  <si>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</si>
  <si>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</si>
  <si>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</si>
  <si>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</si>
  <si>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</si>
  <si>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</si>
  <si>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</si>
  <si>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</si>
  <si>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</si>
  <si>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</si>
  <si>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</si>
  <si>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</si>
  <si>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</si>
  <si>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</si>
  <si>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</si>
  <si>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</si>
  <si>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</si>
  <si>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</si>
  <si>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</si>
  <si>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</si>
  <si>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</si>
  <si>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</si>
  <si>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</si>
  <si>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</si>
  <si>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</si>
  <si>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</si>
  <si>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</si>
  <si>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</si>
  <si>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</si>
  <si>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</si>
  <si>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</si>
  <si>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</si>
  <si>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</si>
  <si>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</si>
  <si>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</si>
  <si>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</si>
  <si>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</si>
  <si>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</si>
  <si>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</si>
  <si>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</si>
  <si>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</si>
  <si>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</si>
  <si>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</si>
  <si>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</si>
  <si>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</si>
  <si>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</si>
  <si>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</si>
  <si>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</si>
  <si>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</si>
  <si>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</si>
  <si>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</si>
  <si>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</si>
  <si>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</si>
  <si>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</si>
  <si>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</si>
  <si>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</si>
  <si>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</si>
  <si>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</si>
  <si>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</si>
  <si>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</si>
  <si>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</si>
  <si>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</si>
  <si>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</si>
  <si>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</si>
  <si>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</si>
  <si>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</si>
  <si>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</si>
  <si>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</si>
  <si>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</si>
  <si>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</si>
  <si>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</si>
  <si>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</si>
  <si>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</si>
  <si>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</si>
  <si>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</si>
  <si>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</si>
  <si>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</si>
  <si>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</si>
  <si>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</si>
  <si>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</si>
  <si>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</si>
  <si>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</si>
  <si>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</si>
  <si>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</si>
  <si>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</si>
  <si>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</si>
  <si>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</si>
  <si>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</si>
  <si>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</si>
  <si>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</si>
  <si>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</si>
  <si>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</si>
  <si>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</si>
  <si>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</si>
  <si>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</si>
  <si>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</si>
  <si>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</si>
  <si>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</si>
  <si>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</si>
  <si>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</si>
  <si>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</si>
  <si>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</si>
  <si>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</si>
  <si>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</si>
  <si>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</si>
  <si>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</si>
  <si>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</si>
  <si>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</si>
  <si>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</si>
  <si>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</si>
  <si>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</si>
  <si>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</si>
  <si>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</si>
  <si>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</si>
  <si>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</si>
  <si>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</si>
  <si>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</si>
  <si>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</si>
  <si>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</si>
  <si>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</si>
  <si>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</si>
  <si>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</si>
  <si>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</si>
  <si>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</si>
  <si>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</si>
  <si>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</si>
  <si>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</si>
  <si>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</si>
  <si>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</si>
  <si>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</si>
  <si>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</si>
  <si>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</si>
  <si>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</si>
  <si>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</si>
  <si>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</si>
  <si>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</si>
  <si>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</si>
  <si>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</si>
  <si>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</si>
  <si>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</si>
  <si>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</si>
  <si>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</si>
  <si>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</si>
  <si>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</si>
  <si>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</si>
  <si>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</si>
  <si>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</si>
  <si>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</si>
  <si>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</si>
  <si>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</si>
  <si>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</si>
  <si>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</si>
  <si>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</si>
  <si>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</si>
  <si>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</si>
  <si>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</si>
  <si>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</si>
  <si>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</si>
  <si>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</si>
  <si>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</si>
  <si>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</si>
  <si>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</si>
  <si>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</si>
  <si>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</si>
  <si>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</si>
  <si>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</si>
  <si>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</si>
  <si>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</si>
  <si>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</si>
  <si>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</si>
  <si>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</si>
  <si>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</si>
  <si>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</si>
  <si>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</si>
  <si>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</si>
  <si>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</si>
  <si>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</si>
  <si>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</si>
  <si>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</si>
  <si>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</si>
  <si>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</si>
  <si>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</si>
  <si>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</si>
  <si>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</si>
  <si>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</si>
  <si>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</si>
  <si>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</si>
  <si>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</si>
  <si>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</si>
  <si>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</si>
  <si>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</si>
  <si>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</si>
  <si>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</si>
  <si>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</si>
  <si>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</si>
  <si>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</si>
  <si>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</si>
  <si>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</si>
  <si>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</si>
  <si>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</si>
  <si>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</si>
  <si>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</si>
  <si>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</si>
  <si>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</si>
  <si>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</si>
  <si>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</si>
  <si>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</si>
  <si>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</si>
  <si>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</si>
  <si>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</si>
  <si>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</si>
  <si>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</si>
  <si>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</si>
  <si>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</si>
  <si>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</si>
  <si>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</si>
  <si>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</si>
  <si>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</si>
  <si>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</si>
  <si>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</si>
  <si>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</si>
  <si>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</si>
  <si>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</si>
  <si>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</si>
  <si>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</si>
  <si>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</si>
  <si>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</si>
  <si>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</si>
  <si>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</si>
  <si>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</si>
  <si>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</si>
  <si>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</si>
  <si>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</si>
  <si>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</si>
  <si>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</si>
  <si>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</si>
  <si>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</si>
  <si>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</si>
  <si>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</si>
  <si>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</si>
  <si>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</si>
  <si>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</si>
  <si>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</si>
  <si>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</si>
  <si>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</si>
  <si>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</si>
  <si>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</si>
  <si>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</si>
  <si>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</si>
  <si>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</si>
  <si>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</si>
  <si>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</si>
  <si>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</si>
  <si>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</si>
  <si>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</si>
  <si>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</si>
  <si>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</si>
  <si>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</si>
  <si>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</si>
  <si>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</si>
  <si>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</si>
  <si>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</si>
  <si>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</si>
  <si>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</si>
  <si>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</si>
  <si>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</si>
  <si>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</si>
  <si>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</si>
  <si>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</si>
  <si>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</si>
  <si>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</si>
  <si>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</si>
  <si>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</si>
  <si>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</si>
  <si>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</si>
  <si>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</si>
  <si>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</si>
  <si>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</si>
  <si>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</si>
  <si>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</si>
  <si>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</si>
  <si>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</si>
  <si>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</si>
  <si>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</si>
  <si>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</si>
  <si>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</si>
  <si>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</si>
  <si>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</si>
  <si>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</si>
  <si>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</si>
  <si>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</si>
  <si>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</si>
  <si>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</si>
  <si>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</si>
  <si>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</si>
  <si>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</si>
  <si>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</si>
  <si>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</si>
  <si>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</si>
  <si>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</si>
  <si>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</si>
  <si>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</si>
  <si>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</si>
  <si>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</si>
  <si>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</si>
  <si>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</si>
  <si>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</si>
  <si>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</si>
  <si>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</si>
  <si>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</si>
  <si>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</si>
  <si>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</si>
  <si>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</si>
  <si>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</si>
  <si>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</si>
  <si>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</si>
  <si>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</si>
  <si>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</si>
  <si>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</si>
  <si>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</si>
  <si>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</si>
  <si>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</si>
  <si>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</si>
  <si>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</si>
  <si>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</si>
  <si>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</si>
  <si>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</si>
  <si>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</si>
  <si>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</si>
  <si>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</si>
  <si>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</si>
  <si>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</si>
  <si>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</si>
  <si>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</si>
  <si>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</si>
  <si>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</si>
  <si>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</si>
  <si>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</si>
  <si>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</si>
  <si>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</si>
  <si>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</si>
  <si>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</si>
  <si>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</si>
  <si>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</si>
  <si>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</si>
  <si>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</si>
  <si>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</si>
  <si>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</si>
  <si>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</si>
  <si>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</si>
  <si>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</si>
  <si>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</si>
  <si>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</si>
  <si>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</si>
  <si>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</si>
  <si>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</si>
  <si>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</si>
  <si>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</si>
  <si>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</si>
  <si>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</si>
  <si>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</si>
  <si>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</si>
  <si>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</si>
  <si>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</si>
  <si>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</si>
  <si>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</si>
  <si>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</si>
  <si>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</si>
  <si>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</si>
  <si>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</si>
  <si>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</si>
  <si>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</si>
  <si>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</si>
  <si>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</si>
  <si>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</si>
  <si>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</si>
  <si>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</si>
  <si>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</si>
  <si>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</si>
  <si>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</si>
  <si>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</si>
  <si>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</si>
  <si>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</si>
  <si>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</si>
  <si>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</si>
  <si>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</si>
  <si>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</si>
  <si>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</si>
  <si>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</si>
  <si>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</si>
  <si>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</si>
  <si>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</si>
  <si>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</si>
  <si>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</si>
  <si>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</si>
  <si>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</si>
  <si>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</si>
  <si>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</si>
  <si>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</si>
  <si>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</si>
  <si>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</si>
  <si>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</si>
  <si>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</si>
  <si>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</si>
  <si>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</si>
  <si>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</si>
  <si>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</si>
  <si>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</si>
  <si>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</si>
  <si>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</si>
  <si>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</si>
  <si>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</si>
  <si>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</si>
  <si>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</si>
  <si>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</si>
  <si>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</si>
  <si>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</si>
  <si>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</si>
  <si>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</si>
  <si>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</si>
  <si>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</si>
  <si>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</si>
  <si>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</si>
  <si>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</si>
  <si>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</si>
  <si>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</si>
  <si>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</si>
  <si>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</si>
  <si>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</si>
  <si>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</si>
  <si>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</si>
  <si>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</si>
  <si>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</si>
  <si>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</si>
  <si>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</si>
  <si>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</si>
  <si>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</si>
  <si>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</si>
  <si>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</si>
  <si>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</si>
  <si>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</si>
  <si>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</si>
  <si>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</si>
  <si>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</si>
  <si>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</si>
  <si>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</si>
  <si>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</si>
  <si>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</si>
  <si>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</si>
  <si>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</si>
  <si>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</si>
  <si>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</si>
  <si>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</si>
  <si>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</si>
  <si>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</si>
  <si>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</si>
  <si>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</si>
  <si>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</si>
  <si>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</si>
  <si>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</si>
  <si>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</si>
  <si>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</si>
  <si>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</si>
  <si>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</si>
  <si>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</si>
  <si>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</si>
  <si>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</si>
  <si>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</si>
  <si>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</si>
  <si>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</si>
  <si>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</si>
  <si>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</si>
  <si>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</si>
  <si>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</si>
  <si>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</si>
  <si>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</si>
  <si>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</si>
  <si>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</si>
  <si>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</si>
  <si>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</si>
  <si>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</si>
  <si>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</si>
  <si>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</si>
  <si>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</si>
  <si>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</si>
  <si>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</si>
  <si>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</si>
  <si>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</si>
  <si>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</si>
  <si>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</si>
  <si>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</si>
  <si>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</si>
  <si>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</si>
  <si>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</si>
  <si>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</si>
  <si>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</si>
  <si>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</si>
  <si>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</si>
  <si>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</si>
  <si>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</si>
  <si>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</si>
  <si>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</si>
  <si>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</si>
  <si>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</si>
  <si>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</si>
  <si>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</si>
  <si>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</si>
  <si>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</si>
  <si>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</si>
  <si>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</si>
  <si>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</si>
  <si>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</si>
  <si>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</si>
  <si>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</si>
  <si>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</si>
  <si>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</si>
  <si>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</si>
  <si>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</si>
  <si>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</si>
  <si>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</si>
  <si>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</si>
  <si>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</si>
  <si>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</si>
  <si>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</si>
  <si>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</si>
  <si>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</si>
  <si>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</si>
  <si>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</si>
  <si>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</si>
  <si>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</si>
  <si>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</si>
  <si>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</si>
  <si>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</si>
  <si>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</si>
  <si>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</si>
  <si>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</si>
  <si>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</si>
  <si>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</si>
  <si>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</si>
  <si>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</si>
  <si>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</si>
  <si>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</si>
  <si>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</si>
  <si>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</si>
  <si>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</si>
  <si>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</si>
  <si>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</si>
  <si>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</si>
  <si>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</si>
  <si>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</si>
  <si>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</si>
  <si>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</si>
  <si>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</si>
  <si>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</si>
  <si>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</si>
  <si>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</si>
  <si>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</si>
  <si>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</si>
  <si>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</si>
  <si>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</si>
  <si>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</si>
  <si>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</si>
  <si>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</si>
  <si>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</si>
  <si>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</si>
  <si>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</si>
  <si>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</si>
  <si>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</si>
  <si>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</si>
  <si>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</si>
  <si>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</si>
  <si>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</si>
  <si>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</si>
  <si>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</si>
  <si>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</si>
  <si>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</si>
  <si>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</si>
  <si>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</si>
  <si>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</si>
  <si>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</si>
  <si>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</si>
  <si>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</si>
  <si>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</si>
  <si>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</si>
  <si>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</si>
  <si>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</si>
  <si>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</si>
  <si>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</si>
  <si>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</si>
  <si>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</si>
  <si>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</si>
  <si>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</si>
  <si>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</si>
  <si>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</si>
  <si>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</si>
  <si>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</si>
  <si>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</si>
  <si>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</si>
  <si>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</si>
  <si>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</si>
  <si>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</si>
  <si>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</si>
  <si>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</si>
  <si>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</si>
  <si>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</si>
  <si>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</si>
  <si>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</si>
  <si>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</si>
  <si>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</si>
  <si>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</si>
  <si>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</si>
  <si>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</si>
  <si>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</si>
  <si>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</si>
  <si>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</si>
  <si>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</si>
  <si>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</si>
  <si>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</si>
  <si>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</si>
  <si>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</si>
  <si>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</si>
  <si>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</si>
  <si>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</si>
  <si>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</si>
  <si>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</si>
  <si>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</si>
  <si>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</si>
  <si>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</si>
  <si>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</si>
  <si>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</si>
  <si>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</si>
  <si>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</si>
  <si>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</si>
  <si>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</si>
  <si>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</si>
  <si>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</si>
  <si>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</si>
  <si>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</si>
  <si>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</si>
  <si>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</si>
  <si>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</si>
  <si>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</si>
  <si>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</si>
  <si>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</si>
  <si>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</si>
  <si>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</si>
  <si>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</si>
  <si>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</si>
  <si>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</si>
  <si>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</si>
  <si>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</si>
  <si>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</si>
  <si>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</si>
  <si>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</si>
  <si>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</si>
  <si>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</si>
  <si>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</si>
  <si>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</si>
  <si>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</si>
  <si>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</si>
  <si>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</si>
  <si>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</si>
  <si>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</si>
  <si>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</si>
  <si>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</si>
  <si>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</si>
  <si>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</si>
  <si>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</si>
  <si>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</si>
  <si>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</si>
  <si>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</si>
  <si>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</si>
  <si>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</si>
  <si>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</si>
  <si>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</si>
  <si>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</si>
  <si>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</si>
  <si>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</si>
  <si>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</si>
  <si>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</si>
  <si>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</si>
  <si>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</si>
  <si>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</si>
  <si>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</si>
  <si>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</si>
  <si>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</si>
  <si>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</si>
  <si>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</si>
  <si>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</si>
  <si>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</si>
  <si>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</si>
  <si>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</si>
  <si>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</si>
  <si>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</si>
  <si>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</si>
  <si>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</si>
  <si>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</si>
  <si>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</si>
  <si>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</si>
  <si>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</si>
  <si>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</si>
  <si>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</si>
  <si>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</si>
  <si>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</si>
  <si>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</si>
  <si>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</si>
  <si>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</si>
  <si>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</si>
  <si>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</si>
  <si>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</si>
  <si>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</si>
  <si>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</si>
  <si>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</si>
  <si>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</si>
  <si>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</si>
  <si>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</si>
  <si>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</si>
  <si>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</si>
  <si>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</si>
  <si>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</si>
  <si>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</si>
  <si>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</si>
  <si>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</si>
  <si>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</si>
  <si>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</si>
  <si>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</si>
  <si>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</si>
  <si>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</si>
  <si>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</si>
  <si>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</si>
  <si>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</si>
  <si>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</si>
  <si>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</si>
  <si>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</si>
  <si>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</si>
  <si>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</si>
  <si>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</si>
  <si>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</si>
  <si>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</si>
  <si>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</si>
  <si>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</si>
  <si>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</si>
  <si>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</si>
  <si>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</si>
  <si>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</si>
  <si>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</si>
  <si>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</si>
  <si>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</si>
  <si>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</si>
  <si>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</si>
  <si>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</si>
  <si>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</si>
  <si>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</si>
  <si>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</si>
  <si>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</si>
  <si>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</si>
  <si>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</si>
  <si>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</si>
  <si>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</si>
  <si>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</si>
  <si>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</si>
  <si>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</si>
  <si>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</si>
  <si>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</si>
  <si>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</si>
  <si>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</si>
  <si>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</si>
  <si>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</si>
  <si>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</si>
  <si>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</si>
  <si>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</si>
  <si>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</si>
  <si>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</si>
  <si>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</si>
  <si>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</si>
  <si>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</si>
  <si>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</si>
  <si>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</si>
  <si>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</si>
  <si>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</si>
  <si>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</si>
  <si>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</si>
  <si>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</si>
  <si>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</si>
  <si>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</si>
  <si>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</si>
  <si>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</si>
  <si>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</si>
  <si>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</si>
  <si>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</si>
  <si>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</si>
  <si>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</si>
  <si>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</si>
  <si>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</si>
  <si>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</si>
  <si>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</si>
  <si>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</si>
  <si>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</si>
  <si>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</si>
  <si>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</si>
  <si>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</si>
  <si>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</si>
  <si>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</si>
  <si>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</si>
  <si>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</si>
  <si>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</si>
  <si>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</si>
  <si>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</si>
  <si>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</si>
  <si>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</si>
  <si>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</si>
  <si>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</si>
  <si>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</si>
  <si>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</si>
  <si>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</si>
  <si>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</si>
  <si>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</si>
  <si>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</si>
  <si>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</si>
  <si>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</si>
  <si>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</si>
  <si>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</si>
  <si>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</si>
  <si>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</si>
  <si>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</si>
  <si>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</si>
  <si>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</si>
  <si>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</si>
  <si>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</si>
  <si>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</si>
  <si>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</si>
  <si>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</si>
  <si>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</si>
  <si>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</si>
  <si>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</si>
  <si>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</si>
  <si>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</si>
  <si>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</si>
  <si>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</si>
  <si>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</si>
  <si>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</si>
  <si>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</si>
  <si>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</si>
  <si>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</si>
  <si>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</si>
  <si>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</si>
  <si>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</si>
  <si>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</si>
  <si>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</si>
  <si>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</si>
  <si>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</si>
  <si>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</si>
  <si>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</si>
  <si>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</si>
  <si>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</si>
  <si>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</si>
  <si>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</si>
  <si>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</si>
  <si>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</si>
  <si>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</si>
  <si>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</si>
  <si>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</si>
  <si>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</si>
  <si>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</si>
  <si>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</si>
  <si>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</si>
  <si>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</si>
  <si>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</si>
  <si>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</si>
  <si>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</si>
  <si>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</si>
  <si>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</si>
  <si>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</si>
  <si>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</si>
  <si>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</si>
  <si>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</si>
  <si>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</si>
  <si>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</si>
  <si>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</si>
  <si>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</si>
  <si>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</si>
  <si>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</si>
  <si>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</si>
  <si>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</si>
  <si>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</si>
  <si>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</si>
  <si>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</si>
  <si>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</si>
  <si>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</si>
  <si>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</si>
  <si>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</si>
  <si>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</si>
  <si>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</si>
  <si>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</si>
  <si>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</si>
  <si>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</si>
  <si>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</si>
  <si>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</si>
  <si>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</si>
  <si>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</si>
  <si>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</si>
  <si>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</si>
  <si>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</si>
  <si>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</si>
  <si>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</si>
  <si>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</si>
  <si>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</si>
  <si>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</si>
  <si>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</si>
  <si>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</si>
  <si>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</si>
  <si>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</si>
  <si>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</si>
  <si>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</si>
  <si>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</si>
  <si>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</si>
  <si>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</si>
  <si>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</si>
  <si>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</si>
  <si>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</si>
  <si>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</si>
  <si>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</si>
  <si>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</si>
  <si>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</si>
  <si>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</si>
  <si>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</si>
  <si>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</si>
  <si>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</si>
  <si>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</si>
  <si>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</si>
  <si>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</si>
  <si>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</si>
  <si>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</si>
  <si>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</si>
  <si>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</si>
  <si>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</si>
  <si>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</si>
  <si>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</si>
  <si>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</si>
  <si>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</si>
  <si>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</si>
  <si>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</si>
  <si>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</si>
  <si>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</si>
  <si>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</si>
  <si>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</si>
  <si>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</si>
  <si>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</si>
  <si>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</si>
  <si>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</si>
  <si>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</si>
  <si>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</si>
  <si>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</si>
  <si>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</si>
  <si>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</si>
  <si>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</si>
  <si>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</si>
  <si>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</si>
  <si>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</si>
  <si>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</si>
  <si>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</si>
  <si>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</si>
  <si>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</si>
  <si>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</si>
  <si>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</si>
  <si>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</si>
  <si>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</si>
  <si>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</si>
  <si>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</si>
  <si>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</si>
  <si>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</si>
  <si>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</si>
  <si>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</si>
  <si>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</si>
  <si>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</si>
  <si>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</si>
  <si>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</si>
  <si>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</si>
  <si>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</si>
  <si>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</si>
  <si>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</si>
  <si>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</si>
  <si>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</si>
  <si>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</si>
  <si>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</si>
  <si>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</si>
  <si>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</si>
  <si>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</si>
  <si>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</si>
  <si>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</si>
  <si>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</si>
  <si>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</si>
  <si>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</si>
  <si>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</si>
  <si>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</si>
  <si>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</si>
  <si>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</si>
  <si>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</si>
  <si>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</si>
  <si>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</si>
  <si>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</si>
  <si>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</si>
  <si>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</si>
  <si>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</si>
  <si>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</si>
  <si>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</si>
  <si>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</si>
  <si>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</si>
  <si>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</si>
  <si>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</si>
  <si>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</si>
  <si>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</si>
  <si>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</si>
  <si>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</si>
  <si>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</si>
  <si>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</si>
  <si>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</si>
  <si>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</si>
  <si>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</si>
  <si>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</si>
  <si>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</si>
  <si>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</si>
  <si>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</si>
  <si>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</si>
  <si>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</si>
  <si>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</si>
  <si>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</si>
  <si>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</si>
  <si>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</si>
  <si>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</si>
  <si>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</si>
  <si>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</si>
  <si>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</si>
  <si>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</si>
  <si>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</si>
  <si>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</si>
  <si>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</si>
  <si>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</si>
  <si>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</si>
  <si>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</si>
  <si>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</si>
  <si>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</si>
  <si>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</si>
  <si>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</si>
  <si>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</si>
  <si>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</si>
  <si>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</si>
  <si>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</si>
  <si>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</si>
  <si>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</si>
  <si>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</si>
  <si>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</si>
  <si>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</si>
  <si>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</si>
  <si>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</si>
  <si>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</si>
  <si>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</si>
  <si>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</si>
  <si>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</si>
  <si>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</si>
  <si>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</si>
  <si>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</si>
  <si>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</si>
  <si>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</si>
  <si>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</si>
  <si>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</si>
  <si>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</si>
  <si>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</si>
  <si>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</si>
  <si>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</si>
  <si>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</si>
  <si>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</si>
  <si>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</si>
  <si>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</si>
  <si>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</si>
  <si>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</si>
  <si>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</si>
  <si>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</si>
  <si>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</si>
  <si>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</si>
  <si>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</si>
  <si>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</si>
  <si>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</si>
  <si>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</si>
  <si>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</si>
  <si>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</si>
  <si>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</si>
  <si>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</si>
  <si>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</si>
  <si>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</si>
  <si>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</si>
  <si>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</si>
  <si>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</si>
  <si>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</si>
  <si>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</si>
  <si>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</si>
  <si>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</si>
  <si>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</si>
  <si>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</si>
  <si>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</si>
  <si>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</si>
  <si>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</si>
  <si>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</si>
  <si>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</si>
  <si>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</si>
  <si>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</si>
  <si>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</si>
  <si>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</si>
  <si>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</si>
  <si>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</si>
  <si>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</si>
  <si>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</si>
  <si>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</si>
  <si>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</si>
  <si>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</si>
  <si>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</si>
  <si>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</si>
  <si>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</si>
  <si>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</si>
  <si>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</si>
  <si>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</si>
  <si>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</si>
  <si>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</si>
  <si>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</si>
  <si>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</si>
  <si>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</si>
  <si>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</si>
  <si>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</si>
  <si>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</si>
  <si>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</si>
  <si>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</si>
  <si>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</si>
  <si>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</si>
  <si>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</si>
  <si>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</si>
  <si>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</si>
  <si>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</si>
  <si>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</si>
  <si>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</si>
  <si>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</si>
  <si>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</si>
  <si>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</si>
  <si>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</si>
  <si>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</si>
  <si>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</si>
  <si>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</si>
  <si>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</si>
  <si>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</si>
  <si>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</si>
  <si>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</si>
  <si>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</si>
  <si>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</si>
  <si>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</si>
  <si>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</si>
  <si>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</si>
  <si>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</si>
  <si>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</si>
  <si>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</si>
  <si>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</si>
  <si>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</si>
  <si>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</si>
  <si>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</si>
  <si>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</si>
  <si>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</si>
  <si>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</si>
  <si>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</si>
  <si>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</si>
  <si>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</si>
  <si>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</si>
  <si>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</si>
  <si>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</si>
  <si>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</si>
  <si>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</si>
  <si>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</si>
  <si>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</si>
  <si>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</si>
  <si>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</si>
  <si>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</si>
  <si>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</si>
  <si>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</si>
  <si>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</si>
  <si>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</si>
  <si>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</si>
  <si>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</si>
  <si>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</si>
  <si>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</si>
  <si>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</si>
  <si>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</si>
  <si>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</si>
  <si>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</si>
  <si>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</si>
  <si>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</si>
  <si>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</si>
  <si>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</si>
  <si>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</si>
  <si>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</si>
  <si>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</si>
  <si>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</si>
  <si>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</si>
  <si>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</si>
  <si>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</si>
  <si>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</si>
  <si>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</si>
  <si>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</si>
  <si>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</si>
  <si>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</si>
  <si>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</si>
  <si>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</si>
  <si>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</si>
  <si>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</si>
  <si>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</si>
  <si>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</si>
  <si>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</si>
  <si>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</si>
  <si>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</si>
  <si>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</si>
  <si>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</si>
  <si>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</si>
  <si>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</si>
  <si>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</si>
  <si>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</si>
  <si>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</si>
  <si>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</si>
  <si>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</si>
  <si>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</si>
  <si>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</si>
  <si>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</si>
  <si>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</si>
  <si>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</si>
  <si>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</si>
  <si>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</si>
  <si>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</si>
  <si>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</si>
  <si>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</si>
  <si>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</si>
  <si>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</si>
  <si>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</si>
  <si>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</si>
  <si>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</si>
  <si>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</si>
  <si>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</si>
  <si>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</si>
  <si>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</si>
  <si>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</si>
  <si>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</si>
  <si>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</si>
  <si>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</si>
  <si>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</si>
  <si>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</si>
  <si>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</si>
  <si>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</si>
  <si>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</si>
  <si>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</si>
  <si>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</si>
  <si>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</si>
  <si>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</si>
  <si>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</si>
  <si>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</si>
  <si>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</si>
  <si>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</si>
  <si>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</si>
  <si>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</si>
  <si>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</si>
  <si>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</si>
  <si>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</si>
  <si>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</si>
  <si>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</si>
  <si>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</si>
  <si>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</si>
  <si>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</si>
  <si>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</si>
  <si>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</si>
  <si>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</si>
  <si>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</si>
  <si>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</si>
  <si>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</si>
  <si>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</si>
  <si>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</si>
  <si>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</si>
  <si>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</si>
  <si>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</si>
  <si>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</si>
  <si>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</si>
  <si>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</si>
  <si>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</si>
  <si>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</si>
  <si>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</si>
  <si>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</si>
  <si>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</si>
  <si>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</si>
  <si>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</si>
  <si>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</si>
  <si>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</si>
  <si>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</si>
  <si>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</si>
  <si>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</si>
  <si>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</si>
  <si>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</si>
  <si>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</si>
  <si>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</si>
  <si>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</si>
  <si>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</si>
  <si>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</si>
  <si>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</si>
  <si>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</si>
  <si>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</si>
  <si>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</si>
  <si>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</si>
  <si>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</si>
  <si>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</si>
  <si>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</si>
  <si>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</si>
  <si>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</si>
  <si>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</si>
  <si>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</si>
  <si>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</si>
  <si>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</si>
  <si>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</si>
  <si>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</si>
  <si>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</si>
  <si>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</si>
  <si>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</si>
  <si>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</si>
  <si>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</si>
  <si>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</si>
  <si>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</si>
  <si>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</si>
  <si>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</si>
  <si>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</si>
  <si>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</si>
  <si>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</si>
  <si>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</si>
  <si>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</si>
  <si>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</si>
  <si>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</si>
  <si>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</si>
  <si>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</si>
  <si>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</si>
  <si>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</si>
  <si>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</si>
  <si>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</si>
  <si>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</si>
  <si>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</si>
  <si>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</si>
  <si>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</si>
  <si>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</si>
  <si>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</si>
  <si>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</si>
  <si>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</si>
  <si>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</si>
  <si>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</si>
  <si>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</si>
  <si>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</si>
  <si>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</si>
  <si>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</si>
  <si>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</si>
  <si>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</si>
  <si>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</si>
  <si>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</si>
  <si>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</si>
  <si>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</si>
  <si>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</si>
  <si>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</si>
  <si>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</si>
  <si>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</si>
  <si>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</si>
  <si>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</si>
  <si>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</si>
  <si>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</si>
  <si>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</si>
  <si>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</si>
  <si>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</si>
  <si>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</si>
  <si>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</si>
  <si>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</si>
  <si>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</si>
  <si>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</si>
  <si>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</si>
  <si>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</si>
  <si>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</si>
  <si>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</si>
  <si>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</si>
  <si>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</si>
  <si>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</si>
  <si>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</si>
  <si>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</si>
  <si>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</si>
  <si>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</si>
  <si>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</si>
  <si>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</si>
  <si>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</si>
  <si>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</si>
  <si>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</si>
  <si>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</si>
  <si>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</si>
  <si>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</si>
  <si>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</si>
  <si>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</si>
  <si>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</si>
  <si>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</si>
  <si>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</si>
  <si>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</si>
  <si>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</si>
  <si>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</si>
  <si>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</si>
  <si>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</si>
  <si>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</si>
  <si>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</si>
  <si>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</si>
  <si>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</si>
  <si>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</si>
  <si>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</si>
  <si>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</si>
  <si>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</si>
  <si>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</si>
  <si>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</si>
  <si>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</si>
  <si>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</si>
  <si>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</si>
  <si>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</si>
  <si>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</si>
  <si>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</si>
  <si>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</si>
  <si>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</si>
  <si>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</si>
  <si>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</si>
  <si>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</si>
  <si>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</si>
  <si>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</si>
  <si>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</si>
  <si>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</si>
  <si>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</si>
  <si>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</si>
  <si>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</si>
  <si>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</si>
  <si>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</si>
  <si>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</si>
  <si>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</si>
  <si>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</si>
  <si>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</si>
  <si>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</si>
  <si>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</si>
  <si>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</si>
  <si>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</si>
  <si>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</si>
  <si>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</si>
  <si>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</si>
  <si>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</si>
  <si>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</si>
  <si>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</si>
  <si>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</si>
  <si>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</si>
  <si>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</si>
  <si>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</si>
  <si>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</si>
  <si>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</si>
  <si>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</si>
  <si>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</si>
  <si>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</si>
  <si>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</si>
  <si>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</si>
  <si>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</si>
  <si>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</si>
  <si>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</si>
  <si>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</si>
  <si>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</si>
  <si>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</si>
  <si>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</si>
  <si>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</si>
  <si>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</si>
  <si>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</si>
  <si>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</si>
  <si>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</si>
  <si>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</si>
  <si>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</si>
  <si>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</si>
  <si>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</si>
  <si>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</si>
  <si>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</si>
  <si>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</si>
  <si>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</si>
  <si>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</si>
  <si>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</si>
  <si>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</si>
  <si>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</si>
  <si>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</si>
  <si>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</si>
  <si>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</si>
  <si>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</si>
  <si>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</si>
  <si>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</si>
  <si>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</si>
  <si>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</si>
  <si>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</si>
  <si>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</si>
  <si>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</si>
  <si>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</si>
  <si>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</si>
  <si>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</si>
  <si>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</si>
  <si>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</si>
  <si>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</si>
  <si>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</si>
  <si>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</si>
  <si>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</si>
  <si>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</si>
  <si>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</si>
  <si>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</si>
  <si>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</si>
  <si>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</si>
  <si>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</si>
  <si>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</si>
  <si>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</si>
  <si>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</si>
  <si>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</si>
  <si>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</si>
  <si>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</si>
  <si>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</si>
  <si>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</si>
  <si>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</si>
  <si>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</si>
  <si>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</si>
  <si>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</si>
  <si>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</si>
  <si>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</si>
  <si>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</si>
  <si>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</si>
  <si>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</si>
  <si>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</si>
  <si>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</si>
  <si>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</si>
  <si>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</si>
  <si>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</si>
  <si>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</si>
  <si>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</si>
  <si>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</si>
  <si>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</si>
  <si>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</si>
  <si>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</si>
  <si>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</si>
  <si>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</si>
  <si>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</si>
  <si>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</si>
  <si>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</si>
  <si>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</si>
  <si>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</si>
  <si>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</si>
  <si>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</si>
  <si>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</si>
  <si>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</si>
  <si>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</si>
  <si>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</si>
  <si>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</si>
  <si>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</si>
  <si>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</si>
  <si>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</si>
  <si>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</si>
  <si>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</si>
  <si>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</si>
  <si>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</si>
  <si>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</si>
  <si>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</si>
  <si>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</si>
  <si>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</si>
  <si>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</si>
  <si>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</si>
  <si>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</si>
  <si>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</si>
  <si>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</si>
  <si>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</si>
  <si>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</si>
  <si>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</si>
  <si>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</si>
  <si>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</si>
  <si>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</si>
  <si>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</si>
  <si>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</si>
  <si>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</si>
  <si>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</si>
  <si>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</si>
  <si>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</si>
  <si>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</si>
  <si>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</si>
  <si>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</si>
  <si>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</si>
  <si>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</si>
  <si>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</si>
  <si>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</si>
  <si>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</si>
  <si>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</si>
  <si>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</si>
  <si>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</si>
  <si>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</si>
  <si>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</si>
  <si>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</si>
  <si>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</si>
  <si>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</si>
  <si>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</si>
  <si>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</si>
  <si>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</si>
  <si>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</si>
  <si>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</si>
  <si>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</si>
  <si>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</si>
  <si>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</si>
  <si>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</si>
  <si>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</si>
  <si>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</si>
  <si>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</si>
  <si>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</si>
  <si>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</si>
  <si>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</si>
  <si>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</si>
  <si>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</si>
  <si>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</si>
  <si>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</si>
  <si>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</si>
  <si>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</si>
  <si>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</si>
  <si>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</si>
  <si>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</si>
  <si>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</si>
  <si>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</si>
  <si>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</si>
  <si>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</si>
  <si>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</si>
  <si>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</si>
  <si>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</si>
  <si>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</si>
  <si>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</si>
  <si>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</si>
  <si>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</si>
  <si>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</si>
  <si>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</si>
  <si>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</si>
  <si>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</si>
  <si>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</si>
  <si>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</si>
  <si>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</si>
  <si>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</si>
  <si>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</si>
  <si>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</si>
  <si>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</si>
  <si>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</si>
  <si>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</si>
  <si>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</si>
  <si>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</si>
  <si>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</si>
  <si>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</si>
  <si>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</si>
  <si>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</si>
  <si>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</si>
  <si>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</si>
  <si>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</si>
  <si>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</si>
  <si>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</si>
  <si>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</si>
  <si>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</si>
  <si>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</si>
  <si>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</si>
  <si>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</si>
  <si>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</si>
  <si>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</si>
  <si>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</si>
  <si>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</si>
  <si>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</si>
  <si>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</si>
  <si>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</si>
  <si>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</si>
  <si>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</si>
  <si>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</si>
  <si>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</si>
  <si>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</si>
  <si>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</si>
  <si>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</si>
  <si>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</si>
  <si>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</si>
  <si>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</si>
  <si>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</si>
  <si>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</si>
  <si>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</si>
  <si>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</si>
  <si>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</si>
  <si>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</si>
  <si>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</si>
  <si>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</si>
  <si>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</si>
  <si>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</si>
  <si>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</si>
  <si>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</si>
  <si>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</si>
  <si>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</si>
  <si>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</si>
  <si>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</si>
  <si>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</si>
  <si>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</si>
  <si>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</si>
  <si>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</si>
  <si>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</si>
  <si>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</si>
  <si>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</si>
  <si>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</si>
  <si>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</si>
  <si>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</si>
  <si>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</si>
  <si>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</si>
  <si>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</si>
  <si>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</si>
  <si>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</si>
  <si>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</si>
  <si>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</si>
  <si>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</si>
  <si>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</si>
  <si>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</si>
  <si>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</si>
  <si>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</si>
  <si>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</si>
  <si>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</si>
  <si>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</si>
  <si>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</si>
  <si>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</si>
  <si>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</si>
  <si>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</si>
  <si>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</si>
  <si>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</si>
  <si>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</si>
  <si>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</si>
  <si>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</si>
  <si>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</si>
  <si>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</si>
  <si>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</si>
  <si>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</si>
  <si>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</si>
  <si>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</si>
  <si>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</si>
  <si>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</si>
  <si>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</si>
  <si>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</si>
  <si>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</si>
  <si>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</si>
  <si>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</si>
  <si>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</si>
  <si>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</si>
  <si>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</si>
  <si>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</si>
  <si>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</si>
  <si>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</si>
  <si>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</si>
  <si>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</si>
  <si>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</si>
  <si>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</si>
  <si>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</si>
  <si>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</si>
  <si>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</si>
  <si>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</si>
  <si>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</si>
  <si>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</si>
  <si>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</si>
  <si>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</si>
  <si>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</si>
  <si>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</si>
  <si>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</si>
  <si>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</si>
  <si>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</si>
  <si>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</si>
  <si>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</si>
  <si>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</si>
  <si>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</si>
  <si>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</si>
  <si>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</si>
  <si>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</si>
  <si>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</si>
  <si>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</si>
  <si>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</si>
  <si>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</si>
  <si>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</si>
  <si>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</si>
  <si>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</si>
  <si>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</si>
  <si>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</si>
  <si>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</si>
  <si>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</si>
  <si>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</si>
  <si>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</si>
  <si>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</si>
  <si>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</si>
  <si>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</si>
  <si>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</si>
  <si>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</si>
  <si>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</si>
  <si>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</si>
  <si>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</si>
  <si>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</si>
  <si>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</si>
  <si>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</si>
  <si>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</si>
  <si>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</si>
  <si>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</si>
  <si>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</si>
  <si>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</si>
  <si>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</si>
  <si>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</si>
  <si>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</si>
  <si>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</si>
  <si>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</si>
  <si>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</si>
  <si>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</si>
  <si>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</si>
  <si>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</si>
  <si>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</si>
  <si>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</si>
  <si>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</si>
  <si>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</si>
  <si>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</si>
  <si>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</si>
  <si>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</si>
  <si>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</si>
  <si>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</si>
  <si>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</si>
  <si>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</si>
  <si>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</si>
  <si>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</si>
  <si>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</si>
  <si>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</si>
  <si>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</si>
  <si>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</si>
  <si>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</si>
  <si>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</si>
  <si>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</si>
  <si>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</si>
  <si>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</si>
  <si>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</si>
  <si>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</si>
  <si>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</si>
  <si>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</si>
  <si>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</si>
  <si>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</si>
  <si>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</si>
  <si>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</si>
  <si>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</si>
  <si>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</si>
  <si>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</si>
  <si>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</si>
  <si>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</si>
  <si>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</si>
  <si>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</si>
  <si>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</si>
  <si>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</si>
  <si>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</si>
  <si>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</si>
  <si>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</si>
  <si>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</si>
  <si>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</si>
  <si>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</si>
  <si>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</si>
  <si>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</si>
  <si>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</si>
  <si>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</si>
  <si>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</si>
  <si>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</si>
  <si>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</si>
  <si>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</si>
  <si>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</si>
  <si>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</si>
  <si>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</si>
  <si>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</si>
  <si>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</si>
  <si>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</si>
  <si>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</si>
  <si>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</si>
  <si>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</si>
  <si>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</si>
  <si>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</si>
  <si>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</si>
  <si>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</si>
  <si>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</si>
  <si>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</si>
  <si>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</si>
  <si>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</si>
  <si>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</si>
  <si>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</si>
  <si>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</si>
  <si>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</si>
  <si>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</si>
  <si>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</si>
  <si>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</si>
  <si>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</si>
  <si>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</si>
  <si>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</si>
  <si>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</si>
  <si>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</si>
  <si>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</si>
  <si>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</si>
  <si>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</si>
  <si>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</si>
  <si>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</si>
  <si>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</si>
  <si>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</si>
  <si>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</si>
  <si>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</si>
  <si>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</si>
  <si>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</si>
  <si>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</si>
  <si>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</si>
  <si>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</si>
  <si>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</si>
  <si>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</si>
  <si>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</si>
  <si>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</si>
  <si>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</si>
  <si>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</si>
  <si>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</si>
  <si>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</si>
  <si>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</si>
  <si>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</si>
  <si>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</si>
  <si>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</si>
  <si>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</si>
  <si>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</si>
  <si>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</si>
  <si>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</si>
  <si>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</si>
  <si>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</si>
  <si>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</si>
  <si>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</si>
  <si>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</si>
  <si>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</si>
  <si>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</si>
  <si>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</si>
  <si>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</si>
  <si>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</si>
  <si>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</si>
  <si>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</si>
  <si>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</si>
  <si>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</si>
  <si>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</si>
  <si>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</si>
  <si>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</si>
  <si>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</si>
  <si>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</si>
  <si>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</si>
  <si>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</si>
  <si>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</si>
  <si>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</si>
  <si>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</si>
  <si>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</si>
  <si>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</si>
  <si>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</si>
  <si>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</si>
  <si>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</si>
  <si>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</si>
  <si>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</si>
  <si>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</si>
  <si>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</si>
  <si>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</si>
  <si>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</si>
  <si>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</si>
  <si>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</si>
  <si>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</si>
  <si>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</si>
  <si>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</si>
  <si>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</si>
  <si>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</si>
  <si>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</si>
  <si>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</si>
  <si>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</si>
  <si>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</si>
  <si>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</si>
  <si>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</si>
  <si>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</si>
  <si>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</si>
  <si>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</si>
  <si>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</si>
  <si>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</si>
  <si>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</si>
  <si>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</si>
  <si>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</si>
  <si>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</si>
  <si>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</si>
  <si>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</si>
  <si>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</si>
  <si>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</si>
  <si>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</si>
  <si>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</si>
  <si>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</si>
  <si>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</si>
  <si>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</si>
  <si>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</si>
  <si>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</si>
  <si>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</si>
  <si>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</si>
  <si>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</si>
  <si>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</si>
  <si>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</si>
  <si>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</si>
  <si>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</si>
  <si>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</si>
  <si>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</si>
  <si>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</si>
  <si>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</si>
  <si>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</si>
  <si>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</si>
  <si>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</si>
  <si>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</si>
  <si>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</si>
  <si>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</si>
  <si>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</si>
  <si>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</si>
  <si>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</si>
  <si>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</si>
  <si>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</si>
  <si>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</si>
  <si>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</si>
  <si>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</si>
  <si>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</si>
  <si>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</si>
  <si>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</si>
  <si>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</si>
  <si>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</si>
  <si>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</si>
  <si>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</si>
  <si>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</si>
  <si>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</si>
  <si>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</si>
  <si>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</si>
  <si>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</si>
  <si>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</si>
  <si>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</si>
  <si>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</si>
  <si>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</si>
  <si>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</si>
  <si>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</si>
  <si>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</si>
  <si>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</si>
  <si>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</si>
  <si>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</si>
  <si>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</si>
  <si>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</si>
  <si>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</si>
  <si>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</si>
  <si>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</si>
  <si>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</si>
  <si>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</si>
  <si>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</si>
  <si>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</si>
  <si>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</si>
  <si>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</si>
  <si>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</si>
  <si>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</si>
  <si>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</si>
  <si>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</si>
  <si>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</si>
  <si>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</si>
  <si>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</si>
  <si>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</si>
  <si>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</si>
  <si>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</si>
  <si>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</si>
  <si>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</si>
  <si>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</si>
  <si>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</si>
  <si>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</si>
  <si>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</si>
  <si>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</si>
  <si>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</si>
  <si>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</si>
  <si>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</si>
  <si>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</si>
  <si>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</si>
  <si>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</si>
  <si>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</si>
  <si>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</si>
  <si>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</si>
  <si>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</si>
  <si>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</si>
  <si>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</si>
  <si>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</si>
  <si>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</si>
  <si>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</si>
  <si>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</si>
  <si>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</si>
  <si>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</si>
  <si>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</si>
  <si>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</si>
  <si>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</si>
  <si>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</si>
  <si>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</si>
  <si>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</si>
  <si>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</si>
  <si>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</si>
  <si>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</si>
  <si>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</si>
  <si>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</si>
  <si>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</si>
  <si>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</si>
  <si>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</si>
  <si>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</si>
  <si>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</si>
  <si>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</si>
  <si>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</si>
  <si>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</si>
  <si>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</si>
  <si>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</si>
  <si>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</si>
  <si>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</si>
  <si>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</si>
  <si>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</si>
  <si>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</si>
  <si>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</si>
  <si>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</si>
  <si>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</si>
  <si>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</si>
  <si>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</si>
  <si>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</si>
  <si>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</si>
  <si>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</si>
  <si>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</si>
  <si>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</si>
  <si>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</si>
  <si>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</si>
  <si>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</si>
  <si>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</si>
  <si>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</si>
  <si>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</si>
  <si>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</si>
  <si>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</si>
  <si>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</si>
  <si>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</si>
  <si>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</si>
  <si>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</si>
  <si>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</si>
  <si>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</si>
  <si>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</si>
  <si>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</si>
  <si>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</si>
  <si>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</si>
  <si>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</si>
  <si>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</si>
  <si>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</si>
  <si>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</si>
  <si>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</si>
  <si>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</si>
  <si>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</si>
  <si>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</si>
  <si>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</si>
  <si>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</si>
  <si>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</si>
  <si>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</si>
  <si>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</si>
  <si>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</si>
  <si>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</si>
  <si>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</si>
  <si>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</si>
  <si>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</si>
  <si>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</si>
  <si>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</si>
  <si>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</si>
  <si>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</si>
  <si>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</si>
  <si>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</si>
  <si>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</si>
  <si>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</si>
  <si>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</si>
  <si>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</si>
  <si>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</si>
  <si>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</si>
  <si>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</si>
  <si>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</si>
  <si>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</si>
  <si>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</si>
  <si>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</si>
  <si>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</si>
  <si>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</si>
  <si>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</si>
  <si>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</si>
  <si>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</si>
  <si>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</si>
  <si>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</si>
  <si>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</si>
  <si>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</si>
  <si>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</si>
  <si>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</si>
  <si>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</si>
  <si>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</si>
  <si>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</si>
  <si>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</si>
  <si>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</si>
  <si>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</si>
  <si>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</si>
  <si>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</si>
  <si>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</si>
  <si>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</si>
  <si>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</si>
  <si>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</si>
  <si>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</si>
  <si>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</si>
  <si>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</si>
  <si>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</si>
  <si>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</si>
  <si>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</si>
  <si>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</si>
  <si>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</si>
  <si>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</si>
  <si>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</si>
  <si>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</si>
  <si>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</si>
  <si>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</si>
  <si>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</si>
  <si>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</si>
  <si>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</si>
  <si>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</si>
  <si>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</si>
  <si>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</si>
  <si>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</si>
  <si>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</si>
  <si>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</si>
  <si>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</si>
  <si>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</si>
  <si>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</si>
  <si>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</si>
  <si>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</si>
  <si>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</si>
  <si>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</si>
  <si>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</si>
  <si>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</si>
  <si>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</si>
  <si>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</si>
  <si>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</si>
  <si>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</si>
  <si>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</si>
  <si>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</si>
  <si>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</si>
  <si>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</si>
  <si>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</si>
  <si>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</si>
  <si>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</si>
  <si>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</si>
  <si>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</si>
  <si>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</si>
  <si>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</si>
  <si>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</si>
  <si>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</si>
  <si>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</si>
  <si>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</si>
  <si>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</si>
  <si>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</si>
  <si>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</si>
  <si>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</si>
  <si>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</si>
  <si>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</si>
  <si>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</si>
  <si>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</si>
  <si>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</si>
  <si>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</si>
  <si>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</si>
  <si>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</si>
  <si>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</si>
  <si>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</si>
  <si>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</si>
  <si>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</si>
  <si>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</si>
  <si>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</si>
  <si>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</si>
  <si>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</si>
  <si>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</si>
  <si>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</si>
  <si>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</si>
  <si>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</si>
  <si>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</si>
  <si>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</si>
  <si>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</si>
  <si>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</si>
  <si>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</si>
  <si>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</si>
  <si>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</si>
  <si>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</si>
  <si>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</si>
  <si>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</si>
  <si>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</si>
  <si>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</si>
  <si>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</si>
  <si>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</si>
  <si>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</si>
  <si>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</si>
  <si>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</si>
  <si>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</si>
  <si>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</si>
  <si>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</si>
  <si>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</si>
  <si>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</si>
  <si>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</si>
  <si>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</si>
  <si>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</si>
  <si>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</si>
  <si>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</si>
  <si>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</si>
  <si>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</si>
  <si>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</si>
  <si>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</si>
  <si>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</si>
  <si>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</si>
  <si>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</si>
  <si>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</si>
  <si>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</si>
  <si>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</si>
  <si>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</si>
  <si>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</si>
  <si>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</si>
  <si>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</si>
  <si>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</si>
  <si>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</si>
  <si>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</si>
  <si>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</si>
  <si>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</si>
  <si>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</si>
  <si>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</si>
  <si>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</si>
  <si>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</si>
  <si>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</si>
  <si>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</si>
  <si>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</si>
  <si>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</si>
  <si>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</si>
  <si>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</si>
  <si>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</si>
  <si>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</si>
  <si>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</si>
  <si>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</si>
  <si>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</si>
  <si>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</si>
  <si>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</si>
  <si>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</si>
  <si>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</si>
  <si>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</si>
  <si>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</si>
  <si>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</si>
  <si>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</si>
  <si>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</si>
  <si>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</si>
  <si>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</si>
  <si>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</si>
  <si>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</si>
  <si>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</si>
  <si>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</si>
  <si>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</si>
  <si>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</si>
  <si>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</si>
  <si>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</si>
  <si>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</si>
  <si>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</si>
  <si>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</si>
  <si>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</si>
  <si>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</si>
  <si>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</si>
  <si>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</si>
  <si>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</si>
  <si>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</si>
  <si>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</si>
  <si>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</si>
  <si>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</si>
  <si>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</si>
  <si>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</si>
  <si>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</si>
  <si>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</si>
  <si>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</si>
  <si>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</si>
  <si>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</si>
  <si>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</si>
  <si>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</si>
  <si>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</si>
  <si>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</si>
  <si>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</si>
  <si>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</si>
  <si>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</si>
  <si>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</si>
  <si>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</si>
  <si>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</si>
  <si>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</si>
  <si>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</si>
  <si>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</si>
  <si>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</si>
  <si>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</si>
  <si>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</si>
  <si>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</si>
  <si>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</si>
  <si>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</si>
  <si>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</si>
  <si>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</si>
  <si>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</si>
  <si>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</si>
  <si>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</si>
  <si>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</si>
  <si>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</si>
  <si>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</si>
  <si>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</si>
  <si>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</si>
  <si>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</si>
  <si>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</si>
  <si>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</si>
  <si>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</si>
  <si>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</si>
  <si>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</si>
  <si>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</si>
  <si>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</si>
  <si>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</si>
  <si>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</si>
  <si>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</si>
  <si>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</si>
  <si>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</si>
  <si>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</si>
  <si>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</si>
  <si>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</si>
  <si>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</si>
  <si>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</si>
  <si>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</si>
  <si>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</si>
  <si>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</si>
  <si>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</si>
  <si>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</si>
  <si>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</si>
  <si>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</si>
  <si>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</si>
  <si>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</si>
  <si>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</si>
  <si>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</si>
  <si>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</si>
  <si>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</si>
  <si>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</si>
  <si>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</si>
  <si>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</si>
  <si>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</si>
  <si>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</si>
  <si>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</si>
  <si>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</si>
  <si>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</si>
  <si>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</si>
  <si>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</si>
  <si>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</si>
  <si>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</si>
  <si>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</si>
  <si>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</si>
  <si>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</si>
  <si>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</si>
  <si>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</si>
  <si>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</si>
  <si>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</si>
  <si>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</si>
  <si>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</si>
  <si>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</si>
  <si>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</si>
  <si>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</si>
  <si>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</si>
  <si>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</si>
  <si>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</si>
  <si>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</si>
  <si>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</si>
  <si>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</si>
  <si>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</si>
  <si>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</si>
  <si>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</si>
  <si>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</si>
  <si>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</si>
  <si>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</si>
  <si>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</si>
  <si>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</si>
  <si>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</si>
  <si>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</si>
  <si>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</si>
  <si>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</si>
  <si>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</si>
  <si>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</si>
  <si>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</si>
  <si>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</si>
  <si>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</si>
  <si>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</si>
  <si>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</si>
  <si>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</si>
  <si>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</si>
  <si>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</si>
  <si>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</si>
  <si>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</si>
  <si>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</si>
  <si>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</si>
  <si>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</si>
  <si>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</si>
  <si>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</si>
  <si>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</si>
  <si>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</si>
  <si>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</si>
  <si>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</si>
  <si>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</si>
  <si>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</si>
  <si>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</si>
  <si>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</si>
  <si>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</si>
  <si>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</si>
  <si>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</si>
  <si>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</si>
  <si>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</si>
  <si>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</si>
  <si>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</si>
  <si>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</si>
  <si>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</si>
  <si>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</si>
  <si>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</si>
  <si>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</si>
  <si>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</si>
  <si>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</si>
  <si>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</si>
  <si>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</si>
  <si>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</si>
  <si>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</si>
  <si>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</si>
  <si>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</si>
  <si>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</si>
  <si>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</si>
  <si>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</si>
  <si>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</si>
  <si>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</si>
  <si>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</si>
  <si>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</si>
  <si>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</si>
  <si>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</si>
  <si>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</si>
  <si>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</si>
  <si>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</si>
  <si>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</si>
  <si>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</si>
  <si>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</si>
  <si>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</si>
  <si>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</si>
  <si>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</si>
  <si>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</si>
  <si>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</si>
  <si>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</si>
  <si>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</si>
  <si>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</si>
  <si>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</si>
  <si>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</si>
  <si>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</si>
  <si>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</si>
  <si>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</si>
  <si>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</si>
  <si>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</si>
  <si>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</si>
  <si>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</si>
  <si>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</si>
  <si>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</si>
  <si>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</si>
  <si>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</si>
  <si>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</si>
  <si>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</si>
  <si>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</si>
  <si>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</si>
  <si>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</si>
  <si>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</si>
  <si>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</si>
  <si>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</si>
  <si>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</si>
  <si>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</si>
  <si>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</si>
  <si>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</si>
  <si>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</si>
  <si>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</si>
  <si>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</si>
  <si>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</si>
  <si>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</si>
  <si>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</si>
  <si>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</si>
  <si>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</si>
  <si>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</si>
  <si>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</si>
  <si>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</si>
  <si>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</si>
  <si>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</si>
  <si>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</si>
  <si>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</si>
  <si>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</si>
  <si>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</si>
  <si>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</si>
  <si>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</si>
  <si>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</si>
  <si>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</si>
  <si>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</si>
  <si>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</si>
  <si>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</si>
  <si>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</si>
  <si>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</si>
  <si>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</si>
  <si>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</si>
  <si>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</si>
  <si>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</si>
  <si>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</si>
  <si>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</si>
  <si>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</si>
  <si>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</si>
  <si>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</si>
  <si>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</si>
  <si>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</si>
  <si>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</si>
  <si>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</si>
  <si>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</si>
  <si>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</si>
  <si>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</si>
  <si>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</si>
  <si>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</si>
  <si>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</si>
  <si>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</si>
  <si>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</si>
  <si>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</si>
  <si>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</si>
  <si>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</si>
  <si>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</si>
  <si>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</si>
  <si>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</si>
  <si>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</si>
  <si>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</si>
  <si>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</si>
  <si>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</si>
  <si>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</si>
  <si>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</si>
  <si>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</si>
  <si>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</si>
  <si>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</si>
  <si>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</si>
  <si>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</si>
  <si>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</si>
  <si>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</si>
  <si>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</si>
  <si>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</si>
  <si>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</si>
  <si>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</si>
  <si>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</si>
  <si>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</si>
  <si>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</si>
  <si>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</si>
  <si>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</si>
  <si>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</si>
  <si>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</si>
  <si>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</si>
  <si>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</si>
  <si>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</si>
  <si>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</si>
  <si>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</si>
  <si>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</si>
  <si>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</si>
  <si>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</si>
  <si>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</si>
  <si>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</si>
  <si>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</si>
  <si>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</si>
  <si>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</si>
  <si>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</si>
  <si>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</si>
  <si>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</si>
  <si>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</si>
  <si>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</si>
  <si>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</si>
  <si>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</si>
  <si>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</si>
  <si>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</si>
  <si>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</si>
  <si>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</si>
  <si>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</si>
  <si>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</si>
  <si>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</si>
  <si>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</si>
  <si>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</si>
  <si>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</si>
  <si>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</si>
  <si>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</si>
  <si>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</si>
  <si>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</si>
  <si>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</si>
  <si>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</si>
  <si>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</si>
  <si>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</si>
  <si>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</si>
  <si>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</si>
  <si>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</si>
  <si>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</si>
  <si>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</si>
  <si>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</si>
  <si>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</si>
  <si>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</si>
  <si>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</si>
  <si>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</si>
  <si>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</si>
  <si>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</si>
  <si>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</si>
  <si>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</si>
  <si>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</si>
  <si>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</si>
  <si>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</si>
  <si>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</si>
  <si>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</si>
  <si>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</si>
  <si>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</si>
  <si>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</si>
  <si>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</si>
  <si>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</si>
  <si>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</si>
  <si>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</si>
  <si>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</si>
  <si>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</si>
  <si>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</si>
  <si>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</si>
  <si>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</si>
  <si>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</si>
  <si>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</si>
  <si>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</si>
  <si>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</si>
  <si>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</si>
  <si>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</si>
  <si>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</si>
  <si>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</si>
  <si>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</si>
  <si>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</si>
  <si>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</si>
  <si>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</si>
  <si>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</si>
  <si>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</si>
  <si>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</si>
  <si>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</si>
  <si>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</si>
  <si>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</si>
  <si>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</si>
  <si>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</si>
  <si>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</si>
  <si>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</si>
  <si>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</si>
  <si>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</si>
  <si>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</si>
  <si>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</si>
  <si>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</si>
  <si>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</si>
  <si>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</si>
  <si>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</si>
  <si>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</si>
  <si>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</si>
  <si>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</si>
  <si>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</si>
  <si>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</si>
  <si>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</si>
  <si>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</si>
  <si>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</si>
  <si>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</si>
  <si>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</si>
  <si>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</si>
  <si>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</si>
  <si>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</si>
  <si>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</si>
  <si>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</si>
  <si>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</si>
  <si>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</si>
  <si>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</si>
  <si>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</si>
  <si>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</si>
  <si>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</si>
  <si>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</si>
  <si>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</si>
  <si>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</si>
  <si>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</si>
  <si>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</si>
  <si>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</si>
  <si>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</si>
  <si>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</si>
  <si>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</si>
  <si>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</si>
  <si>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</si>
  <si>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</si>
  <si>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</si>
  <si>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</si>
  <si>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</si>
  <si>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</si>
  <si>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</si>
  <si>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</si>
  <si>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</si>
  <si>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</si>
  <si>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</si>
  <si>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</si>
  <si>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</si>
  <si>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</si>
  <si>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</si>
  <si>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</si>
  <si>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</si>
  <si>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</si>
  <si>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</si>
  <si>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</si>
  <si>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</si>
  <si>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</si>
  <si>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</si>
  <si>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</si>
  <si>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</si>
  <si>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</si>
  <si>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</si>
  <si>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</si>
  <si>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</si>
  <si>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</si>
  <si>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</si>
  <si>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</si>
  <si>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</si>
  <si>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</si>
  <si>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</si>
  <si>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</si>
  <si>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</si>
  <si>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</si>
  <si>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</si>
  <si>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</si>
  <si>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</si>
  <si>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</si>
  <si>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</si>
  <si>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</si>
  <si>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</si>
  <si>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</si>
  <si>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</si>
  <si>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</si>
  <si>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</si>
  <si>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</si>
  <si>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</si>
  <si>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</si>
  <si>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</si>
  <si>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</si>
  <si>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</si>
  <si>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</si>
  <si>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</si>
  <si>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</si>
  <si>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</si>
  <si>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</si>
  <si>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</si>
  <si>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</si>
  <si>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</si>
  <si>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</si>
  <si>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</si>
  <si>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</si>
  <si>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</si>
  <si>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</si>
  <si>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</si>
  <si>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</si>
  <si>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</si>
  <si>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</si>
  <si>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</si>
  <si>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</si>
  <si>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</si>
  <si>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</si>
  <si>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</si>
  <si>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</si>
  <si>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</si>
  <si>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</si>
  <si>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</si>
  <si>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</si>
  <si>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</si>
  <si>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</si>
  <si>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</si>
  <si>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</si>
  <si>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</si>
  <si>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</si>
  <si>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</si>
  <si>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</si>
  <si>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</si>
  <si>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</si>
  <si>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</si>
  <si>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</si>
  <si>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</si>
  <si>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</si>
  <si>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</si>
  <si>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</si>
  <si>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</si>
  <si>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</si>
  <si>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</si>
  <si>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</si>
  <si>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</si>
  <si>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</si>
  <si>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</si>
  <si>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</si>
  <si>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</si>
  <si>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</si>
  <si>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</si>
  <si>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</si>
  <si>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</si>
  <si>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</si>
  <si>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</si>
  <si>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</si>
  <si>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</si>
  <si>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</si>
  <si>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</si>
  <si>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</si>
  <si>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</si>
  <si>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</si>
  <si>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</si>
  <si>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</si>
  <si>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</si>
  <si>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</si>
  <si>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</si>
  <si>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</si>
  <si>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</si>
  <si>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</si>
  <si>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</si>
  <si>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</si>
  <si>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</si>
  <si>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</si>
  <si>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</si>
  <si>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</si>
  <si>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</si>
  <si>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</si>
  <si>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</si>
  <si>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</si>
  <si>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</si>
  <si>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</si>
  <si>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</si>
  <si>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</si>
  <si>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</si>
  <si>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</si>
  <si>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</si>
  <si>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</si>
  <si>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</si>
  <si>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</si>
  <si>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</si>
  <si>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</si>
  <si>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</si>
  <si>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</si>
  <si>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</si>
  <si>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</si>
  <si>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</si>
  <si>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</si>
  <si>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</si>
  <si>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</si>
  <si>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</si>
  <si>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</si>
  <si>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</si>
  <si>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</si>
  <si>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</si>
  <si>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</si>
  <si>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</si>
  <si>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</si>
  <si>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</si>
  <si>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</si>
  <si>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</si>
  <si>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</si>
  <si>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</si>
  <si>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</si>
  <si>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</si>
  <si>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</si>
  <si>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</si>
  <si>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</si>
  <si>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</si>
  <si>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</si>
  <si>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</si>
  <si>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</si>
  <si>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</si>
  <si>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</si>
  <si>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</si>
  <si>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</si>
  <si>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</si>
  <si>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</si>
  <si>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</si>
  <si>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</si>
  <si>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</si>
  <si>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</si>
  <si>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</si>
  <si>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</si>
  <si>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</si>
  <si>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</si>
  <si>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</si>
  <si>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</si>
  <si>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</si>
  <si>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</si>
  <si>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</si>
  <si>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</si>
  <si>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</si>
  <si>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</si>
  <si>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</si>
  <si>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</si>
  <si>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</si>
  <si>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</si>
  <si>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</si>
  <si>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</si>
  <si>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</si>
  <si>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</si>
  <si>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</si>
  <si>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</si>
  <si>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</si>
  <si>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</si>
  <si>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</si>
  <si>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</si>
  <si>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</si>
  <si>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</si>
  <si>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</si>
  <si>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</si>
  <si>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</si>
  <si>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</si>
  <si>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</si>
  <si>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</si>
  <si>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</si>
  <si>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</si>
  <si>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</si>
  <si>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</si>
  <si>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</si>
  <si>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</si>
  <si>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</si>
  <si>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</si>
  <si>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</si>
  <si>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</si>
  <si>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</si>
  <si>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</si>
  <si>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</si>
  <si>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</si>
  <si>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</si>
  <si>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</si>
  <si>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</si>
  <si>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</si>
  <si>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</si>
  <si>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</si>
  <si>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</si>
  <si>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</si>
  <si>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</si>
  <si>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</si>
  <si>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</si>
  <si>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</si>
  <si>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</si>
  <si>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</si>
  <si>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</si>
  <si>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</si>
  <si>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</si>
  <si>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</si>
  <si>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</si>
  <si>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</si>
  <si>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</si>
  <si>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</si>
  <si>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</si>
  <si>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</si>
  <si>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</si>
  <si>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</si>
  <si>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</si>
  <si>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</si>
  <si>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</si>
  <si>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</si>
  <si>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</si>
  <si>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</si>
  <si>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</si>
  <si>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</si>
  <si>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</si>
  <si>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</si>
  <si>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</si>
  <si>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</si>
  <si>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</si>
  <si>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</si>
  <si>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</si>
  <si>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</si>
  <si>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</si>
  <si>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</si>
  <si>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</si>
  <si>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</si>
  <si>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</si>
  <si>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</si>
  <si>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</si>
  <si>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</si>
  <si>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</si>
  <si>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</si>
  <si>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</si>
  <si>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</si>
  <si>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</si>
  <si>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</si>
  <si>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</si>
  <si>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</si>
  <si>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</si>
  <si>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</si>
  <si>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</si>
  <si>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</si>
  <si>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</si>
  <si>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</si>
  <si>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</si>
  <si>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</si>
  <si>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</si>
  <si>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</si>
  <si>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</si>
  <si>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</si>
  <si>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</si>
  <si>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</si>
  <si>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</si>
  <si>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</si>
  <si>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</si>
  <si>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</si>
  <si>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</si>
  <si>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</si>
  <si>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</si>
  <si>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</si>
  <si>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</si>
  <si>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</si>
  <si>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</si>
  <si>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</si>
  <si>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</si>
  <si>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</si>
  <si>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</si>
  <si>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</si>
  <si>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</si>
  <si>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</si>
  <si>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</si>
  <si>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</si>
  <si>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</si>
  <si>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</si>
  <si>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</si>
  <si>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</si>
  <si>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</si>
  <si>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</si>
  <si>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</si>
  <si>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</si>
  <si>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</si>
  <si>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</si>
  <si>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</si>
  <si>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</si>
  <si>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</si>
  <si>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</si>
  <si>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</si>
  <si>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</si>
  <si>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</si>
  <si>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</si>
  <si>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</si>
  <si>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</si>
  <si>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</si>
  <si>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</si>
  <si>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</si>
  <si>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</si>
  <si>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</si>
  <si>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</si>
  <si>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</si>
  <si>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</si>
  <si>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</si>
  <si>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</si>
  <si>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</si>
  <si>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</si>
  <si>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</si>
  <si>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</si>
  <si>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</si>
  <si>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</si>
  <si>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</si>
  <si>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</si>
  <si>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</si>
  <si>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</si>
  <si>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</si>
  <si>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</si>
  <si>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</si>
  <si>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</si>
  <si>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</si>
  <si>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</si>
  <si>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</si>
  <si>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</si>
  <si>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</si>
  <si>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</si>
  <si>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</si>
  <si>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</si>
  <si>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</si>
  <si>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</si>
  <si>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</si>
  <si>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</si>
  <si>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</si>
  <si>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</si>
  <si>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</si>
  <si>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</si>
  <si>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</si>
  <si>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</si>
  <si>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</si>
  <si>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</si>
  <si>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</si>
  <si>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</si>
  <si>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</si>
  <si>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</si>
  <si>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</si>
  <si>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</si>
  <si>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</si>
  <si>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</si>
  <si>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</si>
  <si>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</si>
  <si>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</si>
  <si>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</si>
  <si>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</si>
  <si>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</si>
  <si>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</si>
  <si>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</si>
  <si>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</si>
  <si>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</si>
  <si>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</si>
  <si>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</si>
  <si>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</si>
  <si>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</si>
  <si>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</si>
  <si>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</si>
  <si>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</si>
  <si>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</si>
  <si>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</si>
  <si>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</si>
  <si>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</si>
  <si>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</si>
  <si>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</si>
  <si>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</si>
  <si>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</si>
  <si>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</si>
  <si>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</si>
  <si>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</si>
  <si>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</si>
  <si>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</si>
  <si>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</si>
  <si>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</si>
  <si>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</si>
  <si>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</si>
  <si>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</si>
  <si>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</si>
  <si>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</si>
  <si>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</si>
  <si>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</si>
  <si>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</si>
  <si>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</si>
  <si>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</si>
  <si>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</si>
  <si>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</si>
  <si>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</si>
  <si>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</si>
  <si>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</si>
  <si>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</si>
  <si>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</si>
  <si>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</si>
  <si>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</si>
  <si>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</si>
  <si>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</si>
  <si>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</si>
  <si>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</si>
  <si>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</si>
  <si>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</si>
  <si>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</si>
  <si>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</si>
  <si>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</si>
  <si>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</si>
  <si>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</si>
  <si>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</si>
  <si>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</si>
  <si>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</si>
  <si>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</si>
  <si>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</si>
  <si>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</si>
  <si>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</si>
  <si>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</si>
  <si>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</si>
  <si>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</si>
  <si>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</si>
  <si>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</si>
  <si>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</si>
  <si>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</si>
  <si>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</si>
  <si>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</si>
  <si>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</si>
  <si>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</si>
  <si>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</si>
  <si>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</si>
  <si>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</si>
  <si>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</si>
  <si>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</si>
  <si>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</si>
  <si>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</si>
  <si>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</si>
  <si>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</si>
  <si>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</si>
  <si>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</si>
  <si>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</si>
  <si>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</si>
  <si>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</si>
  <si>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</si>
  <si>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</si>
  <si>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</si>
  <si>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</si>
  <si>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</si>
  <si>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</si>
  <si>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</si>
  <si>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</si>
  <si>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</si>
  <si>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</si>
  <si>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</si>
  <si>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</si>
  <si>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</si>
  <si>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</si>
  <si>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</si>
  <si>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</si>
  <si>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</si>
  <si>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</si>
  <si>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</si>
  <si>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</si>
  <si>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</si>
  <si>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</si>
  <si>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</si>
  <si>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</si>
  <si>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</si>
  <si>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</si>
  <si>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</si>
  <si>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</si>
  <si>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</si>
  <si>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</si>
  <si>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</si>
  <si>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</si>
  <si>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</si>
  <si>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</si>
  <si>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</si>
  <si>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</si>
  <si>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</si>
  <si>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</si>
  <si>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</si>
  <si>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</si>
  <si>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</si>
  <si>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</si>
  <si>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</si>
  <si>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</si>
  <si>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</si>
  <si>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</si>
  <si>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</si>
  <si>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</si>
  <si>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</si>
  <si>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</si>
  <si>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</si>
  <si>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</si>
  <si>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</si>
  <si>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</si>
  <si>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</si>
  <si>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</si>
  <si>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</si>
  <si>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</si>
  <si>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</si>
  <si>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</si>
  <si>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</si>
  <si>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</si>
  <si>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</si>
  <si>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</si>
  <si>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</si>
  <si>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</si>
  <si>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</si>
  <si>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</si>
  <si>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</si>
  <si>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</si>
  <si>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</si>
  <si>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</si>
  <si>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</si>
  <si>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</si>
  <si>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</si>
  <si>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</si>
  <si>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</si>
  <si>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</si>
  <si>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</si>
  <si>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</si>
  <si>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</si>
  <si>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</si>
  <si>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</si>
  <si>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</si>
  <si>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</si>
  <si>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</si>
  <si>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</si>
  <si>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</si>
  <si>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</si>
  <si>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</si>
  <si>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</si>
  <si>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</si>
  <si>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</si>
  <si>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</si>
  <si>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</si>
  <si>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</si>
  <si>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</si>
  <si>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</si>
  <si>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</si>
  <si>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</si>
  <si>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</si>
  <si>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</si>
  <si>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</si>
  <si>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</si>
  <si>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</si>
  <si>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</si>
  <si>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</si>
  <si>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</si>
  <si>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</si>
  <si>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</si>
  <si>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</si>
  <si>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</si>
  <si>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</si>
  <si>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</si>
  <si>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</si>
  <si>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</si>
  <si>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</si>
  <si>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</si>
  <si>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</si>
  <si>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</si>
  <si>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</si>
  <si>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</si>
  <si>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</si>
  <si>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</si>
  <si>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</si>
  <si>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</si>
  <si>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</si>
  <si>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</si>
  <si>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</si>
  <si>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</si>
  <si>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</si>
  <si>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</si>
  <si>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</si>
  <si>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</si>
  <si>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</si>
  <si>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</si>
  <si>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</si>
  <si>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</si>
  <si>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</si>
  <si>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</si>
  <si>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</si>
  <si>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</si>
  <si>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</si>
  <si>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</si>
  <si>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</si>
  <si>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</si>
  <si>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</si>
  <si>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</si>
  <si>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</si>
  <si>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</si>
  <si>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</si>
  <si>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</si>
  <si>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</si>
  <si>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</si>
  <si>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</si>
  <si>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</si>
  <si>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</si>
  <si>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</si>
  <si>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</si>
  <si>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</si>
  <si>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</si>
  <si>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</si>
  <si>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</si>
  <si>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</si>
  <si>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</si>
  <si>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</si>
  <si>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</si>
  <si>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</si>
  <si>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</si>
  <si>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</si>
  <si>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</si>
  <si>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</si>
  <si>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</si>
  <si>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</si>
  <si>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</si>
  <si>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</si>
  <si>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</si>
  <si>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</si>
  <si>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</si>
  <si>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</si>
  <si>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</si>
  <si>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</si>
  <si>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</si>
  <si>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</si>
  <si>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</si>
  <si>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</si>
  <si>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</si>
  <si>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</si>
  <si>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</si>
  <si>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</si>
  <si>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</si>
  <si>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</si>
  <si>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</si>
  <si>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</si>
  <si>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</si>
  <si>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</si>
  <si>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</si>
  <si>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</si>
  <si>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</si>
  <si>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</si>
  <si>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</si>
  <si>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</si>
  <si>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</si>
  <si>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</si>
  <si>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</si>
  <si>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</si>
  <si>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</si>
  <si>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</si>
  <si>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</si>
  <si>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</si>
  <si>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</si>
  <si>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</si>
  <si>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</si>
  <si>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</si>
  <si>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</si>
  <si>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</si>
  <si>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</si>
  <si>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</si>
  <si>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</si>
  <si>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</si>
  <si>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</si>
  <si>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</si>
  <si>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</si>
  <si>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</si>
  <si>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</si>
  <si>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</si>
  <si>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</si>
  <si>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</si>
  <si>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</si>
  <si>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</si>
  <si>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</si>
  <si>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</si>
  <si>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</si>
  <si>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</si>
  <si>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</si>
  <si>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</si>
  <si>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</si>
  <si>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</si>
  <si>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</si>
  <si>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</si>
  <si>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</si>
  <si>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</si>
  <si>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</si>
  <si>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</si>
  <si>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</si>
  <si>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</si>
  <si>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</si>
  <si>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</si>
  <si>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</si>
  <si>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</si>
  <si>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</si>
  <si>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</si>
  <si>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</si>
  <si>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</si>
  <si>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</si>
  <si>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</si>
  <si>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</si>
  <si>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</si>
  <si>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</si>
  <si>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</si>
  <si>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</si>
  <si>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</si>
  <si>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</si>
  <si>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</si>
  <si>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</si>
  <si>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</si>
  <si>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</si>
  <si>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</si>
  <si>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</si>
  <si>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</si>
  <si>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</si>
  <si>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</si>
  <si>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</si>
  <si>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</si>
  <si>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</si>
  <si>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</si>
  <si>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</si>
  <si>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</si>
  <si>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</si>
  <si>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</si>
  <si>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</si>
  <si>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</si>
  <si>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</si>
  <si>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</si>
  <si>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</si>
  <si>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</si>
  <si>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</si>
  <si>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</si>
  <si>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</si>
  <si>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</si>
  <si>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</si>
  <si>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</si>
  <si>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</si>
  <si>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</si>
  <si>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</si>
  <si>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</si>
  <si>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</si>
  <si>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</si>
  <si>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</si>
  <si>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</si>
  <si>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</si>
  <si>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</si>
  <si>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</si>
  <si>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</si>
  <si>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</si>
  <si>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</si>
  <si>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</si>
  <si>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</si>
  <si>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</si>
  <si>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</si>
  <si>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</si>
  <si>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</si>
  <si>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</si>
  <si>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</si>
  <si>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</si>
  <si>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</si>
  <si>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</si>
  <si>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</si>
  <si>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</si>
  <si>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</si>
  <si>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</si>
  <si>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</si>
  <si>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</si>
  <si>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</si>
  <si>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</si>
  <si>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</si>
  <si>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</si>
  <si>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</si>
  <si>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</si>
  <si>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</si>
  <si>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</si>
  <si>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</si>
  <si>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</si>
  <si>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</si>
  <si>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</si>
  <si>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</si>
  <si>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</si>
  <si>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</si>
  <si>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</si>
  <si>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</si>
  <si>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</si>
  <si>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</si>
  <si>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</si>
  <si>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</si>
  <si>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</si>
  <si>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</si>
  <si>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</si>
  <si>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</si>
  <si>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</si>
  <si>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</si>
  <si>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</si>
  <si>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</si>
  <si>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</si>
  <si>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</si>
  <si>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</si>
  <si>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</si>
  <si>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</si>
  <si>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</si>
  <si>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</si>
  <si>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</si>
  <si>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</si>
  <si>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</si>
  <si>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</si>
  <si>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</si>
  <si>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</si>
  <si>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</si>
  <si>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</si>
  <si>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</si>
  <si>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</si>
  <si>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</si>
  <si>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</si>
  <si>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</si>
  <si>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</si>
  <si>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</si>
  <si>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</si>
  <si>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</si>
  <si>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</si>
  <si>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</si>
  <si>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</si>
  <si>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</si>
  <si>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</si>
  <si>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</si>
  <si>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</si>
  <si>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</si>
  <si>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</si>
  <si>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</si>
  <si>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</si>
  <si>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</si>
  <si>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</si>
  <si>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</si>
  <si>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</si>
  <si>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</si>
  <si>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</si>
  <si>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</si>
  <si>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</si>
  <si>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</si>
  <si>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</si>
  <si>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</si>
  <si>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</si>
  <si>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</si>
  <si>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</si>
  <si>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</si>
  <si>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</si>
  <si>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</si>
  <si>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</si>
  <si>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</si>
  <si>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</si>
  <si>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</si>
  <si>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</si>
  <si>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</si>
  <si>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</si>
  <si>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</si>
  <si>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</si>
  <si>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</si>
  <si>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</si>
  <si>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</si>
  <si>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</si>
  <si>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</si>
  <si>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</si>
  <si>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</si>
  <si>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</si>
  <si>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</si>
  <si>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</si>
  <si>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</si>
  <si>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</si>
  <si>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</si>
  <si>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</si>
  <si>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</si>
  <si>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</si>
  <si>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</si>
  <si>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</si>
  <si>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</si>
  <si>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</si>
  <si>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</si>
  <si>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</si>
  <si>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</si>
  <si>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</si>
  <si>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</si>
  <si>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</si>
  <si>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</si>
  <si>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</si>
  <si>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</si>
  <si>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</si>
  <si>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</si>
  <si>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</si>
  <si>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</si>
  <si>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</si>
  <si>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</si>
  <si>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</si>
  <si>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</si>
  <si>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</si>
  <si>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</si>
  <si>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</si>
  <si>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</si>
  <si>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</si>
  <si>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</si>
  <si>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</si>
  <si>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</si>
  <si>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</si>
  <si>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</si>
  <si>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</si>
  <si>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</si>
  <si>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</si>
  <si>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</si>
  <si>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</si>
  <si>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</si>
  <si>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</si>
  <si>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</si>
  <si>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</si>
  <si>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</si>
  <si>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</si>
  <si>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</si>
  <si>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</si>
  <si>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</si>
  <si>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</si>
  <si>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</si>
  <si>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</si>
  <si>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</si>
  <si>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</si>
  <si>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</si>
  <si>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</si>
  <si>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</si>
  <si>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</si>
  <si>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</si>
  <si>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</si>
  <si>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</si>
  <si>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</si>
  <si>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</si>
  <si>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</si>
  <si>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</si>
  <si>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</si>
  <si>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</si>
  <si>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</si>
  <si>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</si>
  <si>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</si>
  <si>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</si>
  <si>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</si>
  <si>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</si>
  <si>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</si>
  <si>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</si>
  <si>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</si>
  <si>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</si>
  <si>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</si>
  <si>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</si>
  <si>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</si>
  <si>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</si>
  <si>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</si>
  <si>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</si>
  <si>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</si>
  <si>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</si>
  <si>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</si>
  <si>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</si>
  <si>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</si>
  <si>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</si>
  <si>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</si>
  <si>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</si>
  <si>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</si>
  <si>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</si>
  <si>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</si>
  <si>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</si>
  <si>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</si>
  <si>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</si>
  <si>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</si>
  <si>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</si>
  <si>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</si>
  <si>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</si>
  <si>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</si>
  <si>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</si>
  <si>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</si>
  <si>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</si>
  <si>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</si>
  <si>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</si>
  <si>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</si>
  <si>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</si>
  <si>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</si>
  <si>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</si>
  <si>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</si>
  <si>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</si>
  <si>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</si>
  <si>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</si>
  <si>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</si>
  <si>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</si>
  <si>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</si>
  <si>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</si>
  <si>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</si>
  <si>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</si>
  <si>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</si>
  <si>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</si>
  <si>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</si>
  <si>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</si>
  <si>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</si>
  <si>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</si>
  <si>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</si>
  <si>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</si>
  <si>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</si>
  <si>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</si>
  <si>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</si>
  <si>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</si>
  <si>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</si>
  <si>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</si>
  <si>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</si>
  <si>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</si>
  <si>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</si>
  <si>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</si>
  <si>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</si>
  <si>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</si>
  <si>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</si>
  <si>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</si>
  <si>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</si>
  <si>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</si>
  <si>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</si>
  <si>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</si>
  <si>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</si>
  <si>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</si>
  <si>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</si>
  <si>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</si>
  <si>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</si>
  <si>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</si>
  <si>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</si>
  <si>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</si>
  <si>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</si>
  <si>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</si>
  <si>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</si>
  <si>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</si>
  <si>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</si>
  <si>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</si>
  <si>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</si>
  <si>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</si>
  <si>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</si>
  <si>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</si>
  <si>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</si>
  <si>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</si>
  <si>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</si>
  <si>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</si>
  <si>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</si>
  <si>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</si>
  <si>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</si>
  <si>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</si>
  <si>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</si>
  <si>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</si>
  <si>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</si>
  <si>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</si>
  <si>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</si>
  <si>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</si>
  <si>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</si>
  <si>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</si>
  <si>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</si>
  <si>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</si>
  <si>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</si>
  <si>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</si>
  <si>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</si>
  <si>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</si>
  <si>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</si>
  <si>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</si>
  <si>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</si>
  <si>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</si>
  <si>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</si>
  <si>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</si>
  <si>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</si>
  <si>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</si>
  <si>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</si>
  <si>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</si>
  <si>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</si>
  <si>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</si>
  <si>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</si>
  <si>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</si>
  <si>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</si>
  <si>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</si>
  <si>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</si>
  <si>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</si>
  <si>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</si>
  <si>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</si>
  <si>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</si>
  <si>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</si>
  <si>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</si>
  <si>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</si>
  <si>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</si>
  <si>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</si>
  <si>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</si>
  <si>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</si>
  <si>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</si>
  <si>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</si>
  <si>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</si>
  <si>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</si>
  <si>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</si>
  <si>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</si>
  <si>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</si>
  <si>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</si>
  <si>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</si>
  <si>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</si>
  <si>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</si>
  <si>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</si>
  <si>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</si>
  <si>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</si>
  <si>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</si>
  <si>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</si>
  <si>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</si>
  <si>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</si>
  <si>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</si>
  <si>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</si>
  <si>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</si>
  <si>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</si>
  <si>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</si>
  <si>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</si>
  <si>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</si>
  <si>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</si>
  <si>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</si>
  <si>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</si>
  <si>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</si>
  <si>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</si>
  <si>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</si>
  <si>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</si>
  <si>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</si>
  <si>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</si>
  <si>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</si>
  <si>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</si>
  <si>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</si>
  <si>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</si>
  <si>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</si>
  <si>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</si>
  <si>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</si>
  <si>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</si>
  <si>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</si>
  <si>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</si>
  <si>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</si>
  <si>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</si>
  <si>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</si>
  <si>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</si>
  <si>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</si>
  <si>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</si>
  <si>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</si>
  <si>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</si>
  <si>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</si>
  <si>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</si>
  <si>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</si>
  <si>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</si>
  <si>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</si>
  <si>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</si>
  <si>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</si>
  <si>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</si>
  <si>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</si>
  <si>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</si>
  <si>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</si>
  <si>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</si>
  <si>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</si>
  <si>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</si>
  <si>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</si>
  <si>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</si>
  <si>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</si>
  <si>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</si>
  <si>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</si>
  <si>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</si>
  <si>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</si>
  <si>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</si>
  <si>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</si>
  <si>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</si>
  <si>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</si>
  <si>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</si>
  <si>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</si>
  <si>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</si>
  <si>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</si>
  <si>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</si>
  <si>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</si>
  <si>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</si>
  <si>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</si>
  <si>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</si>
  <si>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</si>
  <si>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</si>
  <si>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</si>
  <si>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</si>
  <si>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</si>
  <si>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</si>
  <si>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</si>
  <si>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</si>
  <si>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</si>
  <si>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</si>
  <si>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</si>
  <si>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</si>
  <si>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</si>
  <si>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</si>
  <si>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</si>
  <si>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</si>
  <si>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</si>
  <si>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</si>
  <si>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</si>
  <si>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</si>
  <si>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</si>
  <si>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</si>
  <si>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</si>
  <si>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</si>
  <si>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</si>
  <si>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</si>
  <si>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</si>
  <si>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</si>
  <si>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</si>
  <si>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</si>
  <si>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</si>
  <si>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</si>
  <si>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</si>
  <si>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</si>
  <si>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</si>
  <si>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</si>
  <si>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</si>
  <si>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</si>
  <si>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</si>
  <si>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</si>
  <si>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</si>
  <si>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</si>
  <si>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</si>
  <si>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</si>
  <si>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</si>
  <si>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</si>
  <si>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</si>
  <si>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</si>
  <si>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</si>
  <si>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</si>
  <si>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</si>
  <si>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</si>
  <si>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</si>
  <si>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</si>
  <si>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</si>
  <si>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</si>
  <si>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</si>
  <si>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</si>
  <si>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</si>
  <si>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</si>
  <si>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</si>
  <si>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</si>
  <si>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</si>
  <si>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</si>
  <si>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</si>
  <si>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</si>
  <si>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</si>
  <si>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</si>
  <si>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</si>
  <si>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</si>
  <si>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</si>
  <si>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</si>
  <si>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</si>
  <si>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</si>
  <si>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</si>
  <si>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</si>
  <si>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</si>
  <si>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</si>
  <si>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</si>
  <si>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</si>
  <si>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</si>
  <si>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</si>
  <si>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</si>
  <si>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</si>
  <si>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</si>
  <si>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</si>
  <si>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</si>
  <si>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</si>
  <si>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</si>
  <si>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</si>
  <si>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</si>
  <si>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</si>
  <si>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</si>
  <si>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</si>
  <si>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</si>
  <si>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</si>
  <si>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</si>
  <si>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</si>
  <si>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</si>
  <si>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</si>
  <si>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</si>
  <si>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</si>
  <si>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</si>
  <si>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</si>
  <si>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</si>
  <si>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</si>
  <si>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</si>
  <si>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</si>
  <si>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</si>
  <si>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</si>
  <si>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</si>
  <si>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</si>
  <si>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</si>
  <si>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</si>
  <si>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</si>
  <si>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</si>
  <si>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</si>
  <si>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</si>
  <si>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</si>
  <si>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</si>
  <si>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</si>
  <si>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</si>
  <si>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</si>
  <si>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</si>
  <si>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</si>
  <si>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</si>
  <si>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</si>
  <si>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</si>
  <si>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</si>
  <si>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</si>
  <si>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</si>
  <si>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</si>
  <si>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</si>
  <si>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</si>
  <si>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</si>
  <si>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</si>
  <si>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</si>
  <si>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</si>
  <si>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</si>
  <si>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</si>
  <si>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</si>
  <si>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</si>
  <si>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</si>
  <si>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</si>
  <si>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</si>
  <si>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</si>
  <si>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</si>
  <si>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</si>
  <si>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</si>
  <si>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</si>
  <si>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</si>
  <si>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</si>
  <si>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</si>
  <si>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</si>
  <si>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</si>
  <si>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</si>
  <si>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</si>
  <si>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</si>
  <si>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</si>
  <si>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</si>
  <si>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</si>
  <si>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</si>
  <si>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</si>
  <si>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</si>
  <si>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</si>
  <si>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</si>
  <si>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</si>
  <si>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</si>
  <si>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</si>
  <si>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</si>
  <si>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</si>
  <si>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</si>
  <si>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</si>
  <si>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</si>
  <si>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</si>
  <si>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</si>
  <si>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</si>
  <si>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</si>
  <si>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</si>
  <si>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</si>
  <si>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</si>
  <si>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</si>
  <si>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</si>
  <si>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</si>
  <si>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</si>
  <si>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</si>
  <si>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</si>
  <si>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</si>
  <si>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</si>
  <si>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</si>
  <si>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</si>
  <si>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</si>
  <si>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</si>
  <si>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</si>
  <si>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</si>
  <si>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</si>
  <si>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</si>
  <si>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</si>
  <si>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</si>
  <si>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</si>
  <si>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</si>
  <si>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</si>
  <si>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</si>
  <si>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</si>
  <si>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</si>
  <si>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</si>
  <si>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</si>
  <si>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</si>
  <si>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</si>
  <si>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</si>
  <si>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</si>
  <si>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</si>
  <si>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</si>
  <si>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</si>
  <si>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</si>
  <si>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</si>
  <si>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</si>
  <si>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</si>
  <si>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</si>
  <si>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</si>
  <si>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</si>
  <si>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</si>
  <si>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</si>
  <si>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</si>
  <si>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</si>
  <si>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</si>
  <si>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</si>
  <si>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</si>
  <si>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</si>
  <si>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</si>
  <si>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</si>
  <si>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</si>
  <si>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</si>
  <si>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</si>
  <si>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</si>
  <si>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</si>
  <si>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</si>
  <si>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</si>
  <si>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</si>
  <si>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</si>
  <si>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</si>
  <si>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</si>
  <si>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</si>
  <si>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</si>
  <si>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</si>
  <si>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</si>
  <si>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</si>
  <si>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</si>
  <si>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</si>
  <si>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</si>
  <si>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</si>
  <si>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</si>
  <si>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</si>
  <si>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</si>
  <si>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</si>
  <si>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</si>
  <si>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</si>
  <si>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</si>
  <si>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</si>
  <si>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</si>
  <si>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</si>
  <si>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</si>
  <si>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</si>
  <si>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</si>
  <si>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</si>
  <si>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</si>
  <si>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</si>
  <si>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</si>
  <si>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</si>
  <si>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</si>
  <si>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</si>
  <si>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</si>
  <si>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</si>
  <si>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</si>
  <si>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</si>
  <si>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</si>
  <si>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</si>
  <si>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</si>
  <si>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</si>
  <si>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</si>
  <si>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</si>
  <si>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</si>
  <si>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</si>
  <si>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</si>
  <si>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</si>
  <si>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</si>
  <si>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</si>
  <si>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</si>
  <si>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</si>
  <si>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</si>
  <si>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</si>
  <si>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</si>
  <si>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</si>
  <si>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</si>
  <si>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</si>
  <si>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</si>
  <si>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</si>
  <si>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</si>
  <si>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</si>
  <si>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</si>
  <si>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</si>
  <si>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</si>
  <si>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</si>
  <si>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</si>
  <si>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</si>
  <si>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</si>
  <si>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</si>
  <si>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</si>
  <si>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</si>
  <si>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</si>
  <si>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</si>
  <si>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</si>
  <si>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</si>
  <si>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</si>
  <si>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</si>
  <si>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</si>
  <si>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</si>
  <si>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</si>
  <si>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</si>
  <si>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</si>
  <si>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</si>
  <si>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</si>
  <si>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</si>
  <si>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</si>
  <si>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</si>
  <si>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</si>
  <si>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</si>
  <si>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</si>
  <si>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</si>
  <si>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</si>
  <si>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</si>
  <si>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</si>
  <si>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</si>
  <si>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</si>
  <si>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</si>
  <si>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</si>
  <si>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</si>
  <si>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</si>
  <si>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</si>
  <si>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</si>
  <si>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</si>
  <si>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</si>
  <si>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</si>
  <si>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</si>
  <si>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</si>
  <si>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</si>
  <si>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</si>
  <si>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</si>
  <si>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</si>
  <si>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</si>
  <si>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</si>
  <si>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</si>
  <si>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</si>
  <si>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</si>
  <si>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</si>
  <si>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</si>
  <si>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</si>
  <si>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</si>
  <si>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</si>
  <si>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</si>
  <si>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</si>
  <si>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</si>
  <si>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</si>
  <si>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</si>
  <si>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</si>
  <si>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</si>
  <si>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</si>
  <si>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</si>
  <si>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</si>
  <si>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</si>
  <si>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</si>
  <si>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</si>
  <si>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</si>
  <si>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</si>
  <si>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</si>
  <si>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</si>
  <si>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</si>
  <si>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</si>
  <si>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</si>
  <si>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</si>
  <si>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</si>
  <si>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</si>
  <si>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</si>
  <si>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</si>
  <si>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</si>
  <si>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</si>
  <si>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</si>
  <si>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</si>
  <si>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</si>
  <si>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</si>
  <si>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</si>
  <si>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</si>
  <si>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</si>
  <si>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</si>
  <si>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</si>
  <si>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</si>
  <si>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</si>
  <si>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</si>
  <si>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</si>
  <si>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</si>
  <si>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</si>
  <si>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</si>
  <si>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</si>
  <si>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</si>
  <si>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</si>
  <si>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</si>
  <si>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</si>
  <si>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</si>
  <si>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</si>
  <si>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</si>
  <si>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</si>
  <si>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</si>
  <si>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</si>
  <si>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</si>
  <si>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</si>
  <si>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</si>
  <si>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</si>
  <si>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</si>
  <si>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</si>
  <si>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</si>
  <si>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</si>
  <si>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</si>
  <si>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</si>
  <si>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</si>
  <si>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</si>
  <si>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</si>
  <si>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</si>
  <si>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</si>
  <si>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</si>
  <si>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</si>
  <si>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</si>
  <si>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</si>
  <si>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</si>
  <si>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</si>
  <si>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</si>
  <si>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</si>
  <si>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</si>
  <si>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</si>
  <si>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</si>
  <si>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</si>
  <si>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</si>
  <si>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</si>
  <si>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</si>
  <si>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</si>
  <si>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</si>
  <si>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</si>
  <si>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</si>
  <si>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</si>
  <si>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</si>
  <si>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</si>
  <si>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</si>
  <si>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</si>
  <si>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</si>
  <si>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</si>
  <si>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</si>
  <si>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</si>
  <si>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</si>
  <si>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</si>
  <si>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</si>
  <si>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</si>
  <si>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</si>
  <si>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</si>
  <si>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</si>
  <si>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</si>
  <si>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</si>
  <si>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</si>
  <si>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</si>
  <si>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</si>
  <si>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</si>
  <si>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</si>
  <si>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</si>
  <si>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</si>
  <si>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</si>
  <si>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</si>
  <si>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</si>
  <si>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</si>
  <si>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</si>
  <si>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</si>
  <si>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</si>
  <si>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</si>
  <si>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</si>
  <si>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</si>
  <si>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</si>
  <si>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</si>
  <si>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</si>
  <si>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</si>
  <si>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</si>
  <si>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</si>
  <si>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</si>
  <si>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</si>
  <si>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</si>
  <si>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</si>
  <si>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</si>
  <si>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</si>
  <si>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</si>
  <si>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</si>
  <si>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</si>
  <si>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</si>
  <si>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</si>
  <si>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</si>
  <si>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</si>
  <si>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</si>
  <si>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</si>
  <si>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</si>
  <si>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</si>
  <si>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</si>
  <si>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</si>
  <si>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</si>
  <si>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</si>
  <si>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</si>
  <si>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</si>
  <si>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</si>
  <si>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</si>
  <si>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</si>
  <si>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</si>
  <si>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</si>
  <si>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</si>
  <si>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</si>
  <si>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</si>
  <si>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</si>
  <si>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</si>
  <si>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</si>
  <si>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</si>
  <si>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</si>
  <si>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</si>
  <si>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</si>
  <si>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</si>
  <si>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</si>
  <si>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</si>
  <si>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</si>
  <si>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</si>
  <si>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</si>
  <si>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</si>
  <si>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</si>
  <si>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</si>
  <si>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</si>
  <si>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</si>
  <si>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</si>
  <si>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</si>
  <si>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</si>
  <si>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</si>
  <si>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</si>
  <si>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</si>
  <si>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</si>
  <si>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</si>
  <si>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</si>
  <si>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</si>
  <si>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</si>
  <si>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</si>
  <si>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</si>
  <si>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</si>
  <si>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</si>
  <si>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</si>
  <si>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</si>
  <si>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</si>
  <si>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</si>
  <si>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</si>
  <si>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</si>
  <si>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</si>
  <si>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</si>
  <si>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</si>
  <si>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</si>
  <si>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</si>
  <si>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</si>
  <si>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</si>
  <si>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</si>
  <si>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</si>
  <si>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</si>
  <si>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</si>
  <si>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</si>
  <si>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</si>
  <si>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</si>
  <si>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</si>
  <si>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</si>
  <si>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</si>
  <si>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</si>
  <si>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</si>
  <si>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</si>
  <si>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</si>
  <si>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</si>
  <si>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</si>
  <si>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</si>
  <si>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</si>
  <si>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</si>
  <si>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</si>
  <si>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</si>
  <si>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</si>
  <si>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</si>
  <si>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</si>
  <si>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</si>
  <si>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</si>
  <si>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</si>
  <si>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</si>
  <si>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</si>
  <si>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</si>
  <si>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</si>
  <si>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</si>
  <si>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</si>
  <si>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</si>
  <si>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</si>
  <si>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</si>
  <si>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</si>
  <si>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</si>
  <si>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</si>
  <si>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</si>
  <si>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</si>
  <si>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</si>
  <si>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</si>
  <si>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</si>
  <si>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</si>
  <si>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</si>
  <si>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</si>
  <si>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</si>
  <si>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</si>
  <si>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</si>
  <si>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</si>
  <si>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</si>
  <si>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</si>
  <si>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</si>
  <si>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</si>
  <si>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</si>
  <si>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</si>
  <si>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</si>
  <si>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</si>
  <si>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</si>
  <si>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</si>
  <si>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</si>
  <si>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</si>
  <si>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</si>
  <si>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</si>
  <si>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</si>
  <si>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</si>
  <si>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</si>
  <si>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</si>
  <si>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</si>
  <si>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</si>
  <si>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</si>
  <si>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</si>
  <si>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</si>
  <si>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</si>
  <si>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</si>
  <si>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</si>
  <si>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</si>
  <si>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</si>
  <si>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</si>
  <si>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</si>
  <si>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</si>
  <si>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</si>
  <si>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</si>
  <si>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</si>
  <si>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</si>
  <si>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</si>
  <si>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</si>
  <si>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</si>
  <si>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</si>
  <si>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</si>
  <si>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</si>
  <si>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</si>
  <si>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</si>
  <si>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</si>
  <si>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</si>
  <si>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</si>
  <si>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</si>
  <si>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</si>
  <si>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</si>
  <si>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</si>
  <si>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</si>
  <si>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</si>
  <si>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</si>
  <si>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</si>
  <si>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</si>
  <si>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</si>
  <si>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</si>
  <si>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</si>
  <si>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</si>
  <si>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</si>
  <si>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</si>
  <si>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</si>
  <si>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</si>
  <si>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</si>
  <si>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</si>
  <si>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</si>
  <si>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</si>
  <si>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</si>
  <si>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</si>
  <si>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</si>
  <si>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</si>
  <si>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</si>
  <si>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</si>
  <si>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</si>
  <si>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</si>
  <si>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</si>
  <si>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</si>
  <si>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</si>
  <si>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</si>
  <si>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</si>
  <si>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</si>
  <si>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</si>
  <si>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</si>
  <si>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</si>
  <si>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</si>
  <si>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</si>
  <si>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</si>
  <si>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</si>
  <si>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</si>
  <si>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</si>
  <si>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</si>
  <si>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</si>
  <si>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</si>
  <si>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</si>
  <si>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</si>
  <si>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</si>
  <si>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</si>
  <si>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</si>
  <si>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</si>
  <si>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</si>
  <si>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</si>
  <si>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</si>
  <si>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</si>
  <si>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</si>
  <si>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</si>
  <si>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</si>
  <si>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</si>
  <si>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</si>
  <si>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</si>
  <si>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</si>
  <si>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</si>
  <si>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</si>
  <si>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</si>
  <si>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</si>
  <si>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</si>
  <si>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</si>
  <si>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</si>
  <si>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</si>
  <si>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</si>
  <si>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</si>
  <si>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</si>
  <si>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</si>
  <si>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</si>
  <si>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</si>
  <si>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</si>
  <si>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</si>
  <si>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</si>
  <si>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</si>
  <si>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</si>
  <si>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</si>
  <si>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</si>
  <si>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</si>
  <si>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</si>
  <si>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</si>
  <si>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</si>
  <si>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</si>
  <si>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</si>
  <si>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</si>
  <si>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</si>
  <si>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</si>
  <si>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</si>
  <si>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</si>
  <si>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</si>
  <si>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</si>
  <si>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</si>
  <si>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</si>
  <si>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</si>
  <si>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</si>
  <si>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</si>
  <si>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</si>
  <si>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</si>
  <si>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</si>
  <si>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</si>
  <si>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</si>
  <si>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</si>
  <si>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</si>
  <si>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</si>
  <si>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</si>
  <si>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</si>
  <si>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</si>
  <si>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</si>
  <si>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</si>
  <si>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</si>
  <si>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</si>
  <si>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</si>
  <si>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</si>
  <si>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</si>
  <si>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</si>
  <si>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</si>
  <si>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</si>
  <si>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</si>
  <si>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</si>
  <si>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</si>
  <si>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</si>
  <si>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</si>
  <si>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</si>
  <si>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</si>
  <si>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</si>
  <si>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</si>
  <si>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</si>
  <si>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</si>
  <si>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</si>
  <si>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</si>
  <si>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</si>
  <si>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</si>
  <si>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</si>
  <si>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</si>
  <si>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</si>
  <si>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</si>
  <si>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</si>
  <si>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</si>
  <si>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</si>
  <si>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</si>
  <si>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</si>
  <si>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</si>
  <si>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</si>
  <si>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</si>
  <si>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</si>
  <si>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</si>
  <si>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</si>
  <si>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</si>
  <si>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</si>
  <si>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</si>
  <si>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</si>
  <si>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</si>
  <si>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</si>
  <si>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</si>
  <si>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</si>
  <si>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</si>
  <si>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</si>
  <si>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</si>
  <si>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</si>
  <si>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</si>
  <si>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</si>
  <si>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</si>
  <si>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</si>
  <si>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</si>
  <si>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</si>
  <si>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</si>
  <si>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</si>
  <si>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</si>
  <si>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</si>
  <si>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</si>
  <si>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</si>
  <si>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</si>
  <si>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</si>
  <si>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</si>
  <si>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</si>
  <si>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</si>
  <si>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</si>
  <si>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</si>
  <si>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</si>
  <si>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</si>
  <si>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</si>
  <si>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</si>
  <si>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</si>
  <si>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</si>
  <si>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</si>
  <si>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</si>
  <si>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</si>
  <si>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</si>
  <si>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</si>
  <si>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</si>
  <si>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</si>
  <si>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</si>
  <si>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</si>
  <si>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</si>
  <si>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</si>
  <si>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</si>
  <si>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</si>
  <si>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</si>
  <si>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</si>
  <si>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</si>
  <si>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</si>
  <si>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</si>
  <si>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</si>
  <si>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</si>
  <si>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</si>
  <si>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</si>
  <si>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</si>
  <si>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</si>
  <si>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</si>
  <si>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</si>
  <si>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</si>
  <si>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</si>
  <si>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</si>
  <si>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</si>
  <si>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</si>
  <si>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</si>
  <si>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</si>
  <si>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</si>
  <si>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</si>
  <si>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</si>
  <si>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</si>
  <si>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</si>
  <si>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</si>
  <si>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</si>
  <si>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</si>
  <si>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</si>
  <si>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</si>
  <si>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</si>
  <si>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</si>
  <si>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</si>
  <si>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</si>
  <si>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</si>
  <si>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</si>
  <si>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</si>
  <si>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</si>
  <si>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</si>
  <si>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</si>
  <si>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</si>
  <si>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</si>
  <si>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</si>
  <si>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</si>
  <si>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</si>
  <si>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</si>
  <si>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</si>
  <si>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</si>
  <si>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</si>
  <si>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</si>
  <si>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</si>
  <si>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</si>
  <si>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</si>
  <si>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</si>
  <si>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</si>
  <si>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</si>
  <si>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</si>
  <si>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</si>
  <si>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</si>
  <si>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</si>
  <si>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</si>
  <si>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</si>
  <si>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</si>
  <si>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</si>
  <si>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</si>
  <si>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</si>
  <si>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</si>
  <si>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</si>
  <si>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</si>
  <si>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</si>
  <si>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</si>
  <si>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</si>
  <si>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</si>
  <si>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</si>
  <si>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</si>
  <si>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</si>
  <si>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</si>
  <si>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</si>
  <si>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</si>
  <si>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</si>
  <si>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</si>
  <si>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</si>
  <si>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</si>
  <si>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</si>
  <si>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</si>
  <si>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</si>
  <si>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</si>
  <si>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</si>
  <si>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</si>
  <si>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</si>
  <si>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</si>
  <si>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</si>
  <si>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</si>
  <si>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</si>
  <si>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</si>
  <si>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</si>
  <si>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</si>
  <si>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</si>
  <si>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</si>
  <si>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</si>
  <si>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</si>
  <si>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</si>
  <si>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</si>
  <si>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</si>
  <si>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</si>
  <si>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</si>
  <si>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</si>
  <si>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</si>
  <si>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</si>
  <si>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</si>
  <si>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</si>
  <si>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</si>
  <si>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</si>
  <si>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</si>
  <si>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</si>
  <si>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</si>
  <si>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</si>
  <si>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</si>
  <si>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</si>
  <si>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</si>
  <si>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</si>
  <si>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</si>
  <si>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</si>
  <si>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</si>
  <si>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</si>
  <si>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</si>
  <si>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</si>
  <si>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</si>
  <si>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</si>
  <si>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</si>
  <si>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</si>
  <si>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</si>
  <si>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</si>
  <si>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</si>
  <si>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</si>
  <si>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</si>
  <si>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</si>
  <si>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</si>
  <si>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</si>
  <si>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</si>
  <si>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</si>
  <si>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</si>
  <si>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</si>
  <si>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</si>
  <si>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</si>
  <si>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</si>
  <si>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</si>
  <si>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</si>
  <si>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</si>
  <si>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</si>
  <si>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</si>
  <si>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</si>
  <si>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</si>
  <si>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</si>
  <si>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</si>
  <si>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</si>
  <si>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</si>
  <si>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</si>
  <si>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</si>
  <si>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</si>
  <si>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</si>
  <si>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</si>
  <si>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</si>
  <si>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</si>
  <si>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</si>
  <si>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</si>
  <si>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</si>
  <si>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</si>
  <si>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</si>
  <si>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</si>
  <si>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</si>
  <si>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</si>
  <si>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</si>
  <si>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</si>
  <si>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</si>
  <si>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</si>
  <si>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</si>
  <si>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</si>
  <si>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</si>
  <si>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</si>
  <si>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</si>
  <si>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</si>
  <si>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</si>
  <si>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</si>
  <si>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</si>
  <si>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</si>
  <si>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</si>
  <si>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</si>
  <si>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</si>
  <si>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</si>
  <si>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</si>
  <si>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</si>
  <si>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</si>
  <si>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</si>
  <si>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</si>
  <si>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</si>
  <si>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</si>
  <si>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</si>
  <si>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</si>
  <si>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</si>
  <si>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</si>
  <si>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</si>
  <si>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</si>
  <si>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</si>
  <si>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</si>
  <si>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</si>
  <si>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</si>
  <si>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</si>
  <si>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</si>
  <si>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</si>
  <si>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</si>
  <si>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</si>
  <si>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</si>
  <si>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</si>
  <si>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</si>
  <si>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</si>
  <si>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</si>
  <si>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</si>
  <si>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</si>
  <si>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</si>
  <si>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</si>
  <si>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</si>
  <si>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</si>
  <si>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</si>
  <si>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</si>
  <si>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</si>
  <si>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</si>
  <si>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</si>
  <si>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</si>
  <si>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</si>
  <si>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</si>
  <si>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</si>
  <si>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</si>
  <si>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</si>
  <si>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</si>
  <si>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</si>
  <si>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</si>
  <si>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</si>
  <si>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</si>
  <si>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</si>
  <si>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</si>
  <si>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</si>
  <si>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</si>
  <si>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</si>
  <si>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</si>
  <si>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</si>
  <si>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</si>
  <si>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</si>
  <si>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</si>
  <si>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</si>
  <si>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</si>
  <si>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</si>
  <si>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</si>
  <si>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</si>
  <si>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</si>
  <si>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</si>
  <si>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</si>
  <si>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</si>
  <si>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</si>
  <si>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</si>
  <si>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</si>
  <si>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</si>
  <si>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</si>
  <si>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</si>
  <si>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</si>
  <si>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</si>
  <si>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</si>
  <si>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</si>
  <si>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</si>
  <si>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</si>
  <si>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</si>
  <si>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</si>
  <si>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</si>
  <si>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</si>
  <si>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</si>
  <si>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</si>
  <si>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</si>
  <si>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</si>
  <si>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</si>
  <si>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</si>
  <si>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</si>
  <si>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</si>
  <si>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</si>
  <si>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</si>
  <si>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</si>
  <si>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</si>
  <si>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</si>
  <si>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</si>
  <si>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</si>
  <si>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</si>
  <si>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</si>
  <si>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</si>
  <si>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</si>
  <si>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</si>
  <si>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</si>
  <si>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</si>
  <si>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</si>
  <si>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</si>
  <si>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</si>
  <si>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</si>
  <si>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</si>
  <si>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</si>
  <si>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</si>
  <si>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</si>
  <si>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</si>
  <si>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</si>
  <si>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</si>
  <si>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</si>
  <si>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</si>
  <si>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</si>
  <si>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</si>
  <si>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</si>
  <si>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</si>
  <si>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</si>
  <si>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</si>
  <si>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</si>
  <si>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</si>
  <si>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</si>
  <si>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</si>
  <si>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</si>
  <si>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</si>
  <si>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</si>
  <si>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</si>
  <si>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</si>
  <si>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</si>
  <si>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</si>
  <si>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</si>
  <si>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</si>
  <si>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</si>
  <si>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</si>
  <si>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</si>
  <si>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</si>
  <si>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</si>
  <si>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</si>
  <si>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</si>
  <si>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</si>
  <si>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</si>
  <si>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</si>
  <si>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</si>
  <si>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</si>
  <si>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</si>
  <si>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</si>
  <si>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</si>
  <si>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</si>
  <si>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</si>
  <si>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</si>
  <si>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</si>
  <si>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</si>
  <si>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</si>
  <si>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</si>
  <si>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</si>
  <si>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</si>
  <si>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</si>
  <si>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</si>
  <si>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</si>
  <si>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</si>
  <si>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</si>
  <si>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</si>
  <si>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</si>
  <si>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</si>
  <si>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</si>
  <si>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</si>
  <si>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</si>
  <si>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</si>
  <si>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</si>
  <si>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</si>
  <si>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</si>
  <si>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</si>
  <si>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</si>
  <si>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</si>
  <si>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</si>
  <si>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</si>
  <si>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</si>
  <si>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</si>
  <si>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</si>
  <si>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</si>
  <si>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</si>
  <si>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</si>
  <si>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</si>
  <si>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</si>
  <si>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</si>
  <si>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</si>
  <si>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</si>
  <si>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</si>
  <si>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</si>
  <si>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</si>
  <si>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</si>
  <si>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</si>
  <si>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</si>
  <si>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</si>
  <si>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</si>
  <si>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</si>
  <si>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</si>
  <si>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</si>
  <si>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</si>
  <si>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</si>
  <si>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</si>
  <si>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</si>
  <si>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</si>
  <si>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</si>
  <si>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</si>
  <si>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</si>
  <si>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</si>
  <si>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</si>
  <si>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</si>
  <si>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</si>
  <si>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</si>
  <si>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</si>
  <si>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</si>
  <si>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</si>
  <si>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</si>
  <si>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</si>
  <si>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</si>
  <si>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</si>
  <si>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</si>
  <si>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</si>
  <si>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</si>
  <si>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</si>
  <si>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</si>
  <si>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</si>
  <si>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</si>
  <si>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</si>
  <si>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</si>
  <si>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</si>
  <si>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</si>
  <si>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</si>
  <si>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</si>
  <si>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</si>
  <si>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</si>
  <si>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</si>
  <si>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</si>
  <si>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</si>
  <si>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</si>
  <si>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</si>
  <si>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</si>
  <si>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</si>
  <si>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</si>
  <si>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</si>
  <si>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</si>
  <si>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</si>
  <si>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</si>
  <si>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</si>
  <si>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</si>
  <si>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</si>
  <si>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</si>
  <si>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</si>
  <si>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</si>
  <si>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</si>
  <si>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</si>
  <si>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</si>
  <si>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</si>
  <si>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</si>
  <si>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</si>
  <si>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</si>
  <si>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</si>
  <si>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</si>
  <si>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</si>
  <si>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</si>
  <si>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</si>
  <si>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</si>
  <si>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</si>
  <si>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</si>
  <si>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</si>
  <si>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</si>
  <si>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</si>
  <si>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</si>
  <si>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</si>
  <si>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</si>
  <si>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</si>
  <si>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</si>
  <si>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</si>
  <si>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</si>
  <si>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</si>
  <si>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</si>
  <si>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</si>
  <si>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</si>
  <si>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</si>
  <si>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</si>
  <si>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</si>
  <si>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</si>
  <si>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</si>
  <si>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</si>
  <si>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</si>
  <si>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</si>
  <si>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</si>
  <si>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</si>
  <si>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</si>
  <si>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</si>
  <si>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</si>
  <si>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</si>
  <si>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</si>
  <si>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</si>
  <si>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</si>
  <si>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</si>
  <si>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</si>
  <si>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</si>
  <si>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</si>
  <si>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</si>
  <si>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</si>
  <si>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</si>
  <si>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</si>
  <si>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</si>
  <si>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</si>
  <si>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</si>
  <si>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</si>
  <si>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</si>
  <si>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</si>
  <si>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</si>
  <si>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</si>
  <si>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</si>
  <si>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</si>
  <si>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</si>
  <si>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</si>
  <si>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</si>
  <si>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</si>
  <si>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</si>
  <si>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</si>
  <si>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</si>
  <si>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</si>
  <si>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</si>
  <si>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</si>
  <si>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</si>
  <si>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</si>
  <si>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</si>
  <si>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</si>
  <si>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</si>
  <si>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</si>
  <si>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</si>
  <si>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</si>
  <si>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</si>
  <si>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</si>
  <si>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</si>
  <si>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</si>
  <si>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</si>
  <si>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</si>
  <si>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</si>
  <si>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</si>
  <si>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</si>
  <si>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</si>
  <si>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</si>
  <si>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</si>
  <si>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</si>
  <si>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</si>
  <si>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</si>
  <si>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</si>
  <si>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</si>
  <si>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</si>
  <si>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</si>
  <si>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</si>
  <si>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</si>
  <si>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</si>
  <si>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</si>
  <si>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</si>
  <si>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</si>
  <si>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</si>
  <si>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</si>
  <si>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</si>
  <si>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</si>
  <si>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</si>
  <si>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</si>
  <si>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</si>
  <si>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</si>
  <si>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</si>
  <si>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</si>
  <si>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</si>
  <si>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</si>
  <si>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</si>
  <si>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</si>
  <si>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</si>
  <si>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</si>
  <si>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</si>
  <si>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</si>
  <si>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</si>
  <si>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</si>
  <si>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</si>
  <si>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</si>
  <si>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</si>
  <si>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</si>
  <si>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</si>
  <si>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</si>
  <si>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</si>
  <si>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</si>
  <si>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</si>
  <si>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</si>
  <si>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</si>
  <si>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</si>
  <si>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</si>
  <si>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</si>
  <si>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</si>
  <si>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</si>
  <si>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</si>
  <si>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</si>
  <si>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</si>
  <si>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</si>
  <si>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</si>
  <si>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</si>
  <si>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</si>
  <si>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</si>
  <si>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</si>
  <si>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</si>
  <si>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</si>
  <si>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</si>
  <si>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</si>
  <si>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</si>
  <si>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</si>
  <si>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</si>
  <si>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</si>
  <si>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</si>
  <si>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</si>
  <si>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</si>
  <si>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</si>
  <si>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</si>
  <si>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</si>
  <si>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</si>
  <si>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</si>
  <si>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</si>
  <si>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</si>
  <si>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</si>
  <si>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</si>
  <si>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</si>
  <si>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</si>
  <si>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</si>
  <si>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</si>
  <si>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</si>
  <si>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</si>
  <si>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</si>
  <si>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</si>
  <si>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</si>
  <si>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</si>
  <si>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</si>
  <si>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</si>
  <si>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</si>
  <si>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</si>
  <si>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</si>
  <si>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</si>
  <si>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</si>
  <si>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</si>
  <si>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</si>
  <si>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</si>
  <si>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</si>
  <si>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</si>
  <si>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</si>
  <si>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</si>
  <si>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</si>
  <si>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</si>
  <si>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</si>
  <si>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</si>
  <si>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</si>
  <si>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</si>
  <si>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</si>
  <si>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</si>
  <si>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</si>
  <si>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</si>
  <si>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</si>
  <si>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</si>
  <si>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</si>
  <si>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</si>
  <si>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</si>
  <si>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</si>
  <si>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</si>
  <si>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</si>
  <si>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</si>
  <si>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</si>
  <si>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</si>
  <si>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</si>
  <si>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</si>
  <si>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</si>
  <si>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</si>
  <si>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</si>
  <si>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</si>
  <si>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</si>
  <si>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</si>
  <si>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</si>
  <si>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</si>
  <si>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</si>
  <si>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</si>
  <si>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</si>
  <si>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</si>
  <si>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</si>
  <si>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</si>
  <si>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</si>
  <si>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</si>
  <si>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</si>
  <si>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</si>
  <si>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</si>
  <si>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</si>
  <si>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</si>
  <si>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</si>
  <si>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</si>
  <si>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</si>
  <si>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</si>
  <si>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</si>
  <si>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</si>
  <si>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</si>
  <si>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</si>
  <si>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</si>
  <si>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</si>
  <si>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</si>
  <si>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</si>
  <si>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</si>
  <si>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</si>
  <si>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</si>
  <si>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</si>
  <si>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</si>
  <si>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</si>
  <si>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</si>
  <si>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</si>
  <si>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</si>
  <si>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</si>
  <si>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</si>
  <si>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</si>
  <si>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</si>
  <si>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</si>
  <si>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</si>
  <si>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</si>
  <si>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</si>
  <si>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</si>
  <si>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</si>
  <si>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</si>
  <si>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</si>
  <si>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</si>
  <si>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</si>
  <si>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</si>
  <si>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</si>
  <si>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</si>
  <si>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</si>
  <si>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</si>
  <si>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</si>
  <si>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</si>
  <si>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</si>
  <si>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</si>
  <si>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</si>
  <si>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</si>
  <si>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</si>
  <si>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</si>
  <si>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</si>
  <si>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</si>
  <si>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</si>
  <si>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</si>
  <si>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</si>
  <si>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</si>
  <si>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</si>
  <si>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</si>
  <si>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</si>
  <si>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</si>
  <si>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</si>
  <si>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</si>
  <si>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</si>
  <si>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</si>
  <si>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</si>
  <si>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</si>
  <si>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</si>
  <si>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</si>
  <si>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</si>
  <si>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</si>
  <si>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</si>
  <si>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</si>
  <si>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</si>
  <si>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</si>
  <si>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</si>
  <si>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</si>
  <si>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</si>
  <si>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</si>
  <si>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</si>
  <si>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</si>
  <si>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</si>
  <si>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</si>
  <si>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</si>
  <si>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</si>
  <si>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</si>
  <si>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</si>
  <si>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</si>
  <si>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</si>
  <si>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</si>
  <si>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</si>
  <si>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</si>
  <si>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</si>
  <si>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</si>
  <si>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</si>
  <si>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</si>
  <si>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</si>
  <si>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</si>
  <si>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</si>
  <si>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</si>
  <si>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</si>
  <si>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</si>
  <si>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</si>
  <si>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</si>
  <si>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</si>
  <si>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</si>
  <si>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</si>
  <si>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</si>
  <si>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</si>
  <si>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</si>
  <si>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</si>
  <si>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</si>
  <si>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</si>
  <si>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</si>
  <si>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</si>
  <si>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</si>
  <si>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</si>
  <si>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</si>
  <si>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</si>
  <si>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</si>
  <si>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</si>
  <si>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</si>
  <si>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</si>
  <si>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</si>
  <si>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</si>
  <si>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</si>
  <si>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</si>
  <si>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</si>
  <si>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</si>
  <si>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</si>
  <si>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</si>
  <si>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</si>
  <si>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</si>
  <si>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</si>
  <si>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</si>
  <si>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</si>
  <si>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</si>
  <si>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</si>
  <si>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</si>
  <si>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</si>
  <si>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</si>
  <si>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</si>
  <si>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</si>
  <si>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</si>
  <si>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</si>
  <si>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</si>
  <si>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</si>
  <si>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</si>
  <si>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</si>
  <si>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</si>
  <si>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</si>
  <si>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</si>
  <si>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</si>
  <si>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</si>
  <si>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</si>
  <si>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</si>
  <si>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</si>
  <si>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</si>
  <si>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</si>
  <si>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</si>
  <si>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</si>
  <si>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</si>
  <si>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</si>
  <si>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</si>
  <si>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</si>
  <si>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</si>
  <si>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</si>
  <si>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</si>
  <si>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</si>
  <si>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</si>
  <si>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</si>
  <si>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</si>
  <si>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</si>
  <si>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</si>
  <si>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</si>
  <si>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</si>
  <si>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</si>
  <si>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</si>
  <si>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</si>
  <si>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</si>
  <si>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</si>
  <si>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</si>
  <si>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</si>
  <si>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</si>
  <si>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</si>
  <si>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</si>
  <si>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</si>
  <si>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</si>
  <si>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</si>
  <si>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</si>
  <si>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</si>
  <si>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</si>
  <si>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</si>
  <si>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</si>
  <si>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</si>
  <si>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</si>
  <si>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</si>
  <si>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</si>
  <si>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</si>
  <si>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</si>
  <si>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</si>
  <si>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</si>
  <si>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</si>
  <si>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</si>
  <si>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</si>
  <si>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</si>
  <si>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</si>
  <si>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</si>
  <si>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</si>
  <si>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</si>
  <si>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</si>
  <si>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</si>
  <si>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</si>
  <si>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</si>
  <si>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</si>
  <si>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</si>
  <si>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</si>
  <si>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</si>
  <si>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</si>
  <si>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</si>
  <si>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</si>
  <si>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</si>
  <si>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</si>
  <si>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</si>
  <si>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</si>
  <si>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</si>
  <si>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</si>
  <si>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</si>
  <si>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</si>
  <si>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</si>
  <si>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</si>
  <si>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</si>
  <si>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</si>
  <si>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</si>
  <si>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</si>
  <si>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</si>
  <si>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</si>
  <si>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</si>
  <si>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</si>
  <si>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</si>
  <si>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</si>
  <si>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</si>
  <si>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</si>
  <si>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</si>
  <si>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</si>
  <si>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</si>
  <si>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</si>
  <si>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</si>
  <si>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</si>
  <si>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</si>
  <si>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</si>
  <si>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</si>
  <si>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</si>
  <si>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</si>
  <si>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</si>
  <si>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</si>
  <si>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</si>
  <si>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</si>
  <si>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</si>
  <si>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</si>
  <si>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</si>
  <si>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</si>
  <si>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</si>
  <si>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</si>
  <si>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</si>
  <si>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</si>
  <si>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</si>
  <si>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</si>
  <si>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</si>
  <si>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</si>
  <si>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</si>
  <si>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</si>
  <si>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</si>
  <si>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</si>
  <si>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</si>
  <si>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</si>
  <si>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</si>
  <si>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</si>
  <si>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</si>
  <si>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</si>
  <si>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</si>
  <si>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</si>
  <si>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</si>
  <si>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</si>
  <si>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</si>
  <si>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</si>
  <si>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</si>
  <si>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</si>
  <si>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</si>
  <si>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</si>
  <si>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</si>
  <si>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</si>
  <si>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</si>
  <si>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</si>
  <si>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</si>
  <si>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</si>
  <si>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</si>
  <si>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</si>
  <si>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</si>
  <si>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</si>
  <si>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</si>
  <si>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</si>
  <si>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</si>
  <si>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</si>
  <si>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</si>
  <si>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</si>
  <si>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</si>
  <si>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</si>
  <si>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</si>
  <si>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</si>
  <si>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</si>
  <si>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</si>
  <si>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</si>
  <si>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</si>
  <si>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</si>
  <si>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</si>
  <si>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</si>
  <si>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</si>
  <si>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</si>
  <si>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</si>
  <si>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</si>
  <si>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</si>
  <si>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</si>
  <si>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</si>
  <si>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</si>
  <si>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</si>
  <si>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</si>
  <si>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</si>
  <si>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</si>
  <si>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</si>
  <si>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</si>
  <si>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</si>
  <si>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</si>
  <si>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</si>
  <si>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</si>
  <si>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</si>
  <si>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</si>
  <si>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</si>
  <si>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</si>
  <si>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</si>
  <si>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</si>
  <si>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</si>
  <si>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</si>
  <si>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</si>
  <si>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</si>
  <si>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</si>
  <si>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</si>
  <si>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</si>
  <si>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</si>
  <si>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</si>
  <si>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</si>
  <si>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</si>
  <si>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</si>
  <si>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</si>
  <si>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</si>
  <si>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</si>
  <si>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</si>
  <si>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</si>
  <si>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</si>
  <si>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</si>
  <si>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</si>
  <si>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</si>
  <si>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</si>
  <si>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</si>
  <si>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</si>
  <si>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</si>
  <si>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</si>
  <si>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</si>
  <si>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</si>
  <si>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</si>
  <si>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</si>
  <si>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</si>
  <si>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</si>
  <si>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</si>
  <si>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</si>
  <si>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</si>
  <si>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</si>
  <si>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</si>
  <si>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</si>
  <si>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</si>
  <si>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</si>
  <si>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</si>
  <si>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</si>
  <si>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</si>
  <si>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</si>
  <si>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</si>
  <si>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</si>
  <si>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</si>
  <si>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</si>
  <si>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</si>
  <si>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</si>
  <si>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</si>
  <si>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</si>
  <si>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</si>
  <si>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</si>
  <si>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</si>
  <si>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</si>
  <si>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</si>
  <si>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</si>
  <si>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</si>
  <si>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</si>
  <si>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</si>
  <si>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</si>
  <si>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</si>
  <si>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</si>
  <si>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</si>
  <si>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</si>
  <si>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</si>
  <si>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</si>
  <si>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</si>
  <si>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</si>
  <si>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</si>
  <si>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</si>
  <si>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</si>
  <si>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</si>
  <si>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</si>
  <si>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</si>
  <si>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</si>
  <si>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</si>
  <si>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</si>
  <si>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</si>
  <si>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</si>
  <si>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</si>
  <si>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</si>
  <si>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</si>
  <si>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</si>
  <si>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</si>
  <si>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</si>
  <si>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</si>
  <si>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</si>
  <si>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</si>
  <si>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</si>
  <si>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</si>
  <si>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</si>
  <si>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</si>
  <si>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</si>
  <si>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</si>
  <si>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</si>
  <si>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</si>
  <si>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</si>
  <si>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</si>
  <si>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</si>
  <si>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</si>
  <si>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</si>
  <si>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</si>
  <si>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</si>
  <si>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</si>
  <si>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</si>
  <si>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</si>
  <si>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</si>
  <si>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</si>
  <si>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</si>
  <si>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</si>
  <si>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</si>
  <si>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</si>
  <si>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</si>
  <si>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</si>
  <si>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</si>
  <si>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</si>
  <si>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</si>
  <si>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</si>
  <si>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</si>
  <si>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</si>
  <si>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</si>
  <si>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</si>
  <si>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</si>
  <si>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</si>
  <si>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</si>
  <si>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</si>
  <si>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</si>
  <si>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</si>
  <si>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</si>
  <si>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</si>
  <si>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</si>
  <si>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</si>
  <si>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</si>
  <si>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</si>
  <si>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</si>
  <si>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</si>
  <si>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</si>
  <si>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</si>
  <si>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</si>
  <si>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</si>
  <si>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</si>
  <si>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</si>
  <si>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</si>
  <si>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</si>
  <si>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</si>
  <si>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</si>
  <si>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</si>
  <si>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</si>
  <si>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</si>
  <si>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</si>
  <si>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</si>
  <si>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</si>
  <si>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</si>
  <si>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</si>
  <si>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</si>
  <si>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</si>
  <si>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</si>
  <si>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</si>
  <si>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</si>
  <si>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</si>
  <si>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</si>
  <si>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</si>
  <si>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</si>
  <si>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</si>
  <si>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</si>
  <si>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</si>
  <si>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</si>
  <si>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</si>
  <si>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</si>
  <si>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</si>
  <si>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</si>
  <si>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</si>
  <si>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</si>
  <si>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</si>
  <si>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</si>
  <si>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</si>
  <si>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</si>
  <si>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</si>
  <si>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</si>
  <si>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</si>
  <si>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</si>
  <si>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</si>
  <si>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</si>
  <si>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</si>
  <si>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</si>
  <si>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</si>
  <si>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</si>
  <si>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</si>
  <si>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</si>
  <si>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</si>
  <si>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</si>
  <si>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</si>
  <si>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</si>
  <si>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</si>
  <si>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</si>
  <si>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</si>
  <si>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</si>
  <si>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</si>
  <si>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</si>
  <si>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</si>
  <si>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</si>
  <si>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</si>
  <si>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</si>
  <si>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</si>
  <si>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</si>
  <si>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</si>
  <si>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</si>
  <si>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</si>
  <si>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</si>
  <si>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</si>
  <si>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</si>
  <si>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</si>
  <si>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</si>
  <si>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</si>
  <si>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</si>
  <si>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</si>
  <si>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</si>
  <si>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</si>
  <si>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</si>
  <si>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</si>
  <si>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</si>
  <si>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</si>
  <si>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</si>
  <si>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</si>
  <si>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</si>
  <si>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</si>
  <si>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</si>
  <si>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</si>
  <si>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</si>
  <si>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</si>
  <si>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</si>
  <si>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</si>
  <si>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</si>
  <si>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</si>
  <si>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</si>
  <si>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</si>
  <si>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</si>
  <si>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</si>
  <si>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</si>
  <si>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</si>
  <si>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</si>
  <si>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</si>
  <si>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</si>
  <si>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</si>
  <si>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</si>
  <si>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</si>
  <si>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</si>
  <si>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</si>
  <si>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</si>
  <si>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</si>
  <si>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</si>
  <si>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</si>
  <si>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</si>
  <si>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</si>
  <si>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</si>
  <si>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</si>
  <si>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</si>
  <si>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</si>
  <si>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</si>
  <si>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</si>
  <si>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</si>
  <si>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</si>
  <si>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</si>
  <si>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</si>
  <si>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</si>
  <si>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</si>
  <si>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</si>
  <si>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</si>
  <si>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</si>
  <si>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</si>
  <si>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</si>
  <si>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</si>
  <si>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</si>
  <si>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</si>
  <si>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</si>
  <si>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</si>
  <si>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</si>
  <si>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</si>
  <si>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</si>
  <si>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</si>
  <si>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</si>
  <si>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</si>
  <si>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</si>
  <si>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</si>
  <si>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</si>
  <si>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</si>
  <si>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</si>
  <si>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</si>
  <si>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</si>
  <si>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</si>
  <si>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</si>
  <si>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</si>
  <si>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</si>
  <si>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</si>
  <si>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</si>
  <si>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</si>
  <si>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</si>
  <si>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</si>
  <si>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</si>
  <si>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</si>
  <si>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</si>
  <si>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</si>
  <si>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</si>
  <si>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</si>
  <si>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</si>
  <si>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</si>
  <si>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</si>
  <si>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</si>
  <si>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</si>
  <si>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</si>
  <si>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</si>
  <si>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</si>
  <si>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</si>
  <si>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</si>
  <si>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</si>
  <si>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</si>
  <si>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</si>
  <si>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</si>
  <si>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</si>
  <si>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</si>
  <si>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</si>
  <si>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</si>
  <si>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</si>
  <si>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</si>
  <si>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</si>
  <si>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</si>
  <si>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</si>
  <si>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</si>
  <si>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</si>
  <si>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</si>
  <si>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</si>
  <si>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</si>
  <si>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</si>
  <si>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</si>
  <si>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</si>
  <si>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</si>
  <si>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</si>
  <si>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</si>
  <si>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</si>
  <si>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</si>
  <si>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</si>
  <si>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</si>
  <si>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</si>
  <si>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</si>
  <si>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</si>
  <si>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</si>
  <si>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</si>
  <si>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</si>
  <si>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</si>
  <si>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</si>
  <si>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</si>
  <si>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</si>
  <si>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</si>
  <si>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</si>
  <si>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</si>
  <si>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</si>
  <si>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</si>
  <si>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</si>
  <si>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</si>
  <si>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</si>
  <si>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</si>
  <si>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</si>
  <si>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</si>
  <si>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</si>
  <si>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</si>
  <si>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</si>
  <si>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</si>
  <si>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</si>
  <si>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</si>
  <si>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</si>
  <si>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</si>
  <si>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</si>
  <si>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</si>
  <si>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</si>
  <si>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</si>
  <si>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</si>
  <si>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</si>
  <si>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</si>
  <si>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</si>
  <si>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</si>
  <si>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</si>
  <si>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</si>
  <si>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</si>
  <si>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</si>
  <si>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</si>
  <si>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</si>
  <si>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</si>
  <si>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</si>
  <si>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</si>
  <si>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</si>
  <si>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</si>
  <si>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</si>
  <si>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</si>
  <si>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</si>
  <si>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</si>
  <si>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</si>
  <si>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</si>
  <si>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</si>
  <si>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</si>
  <si>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</si>
  <si>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</si>
  <si>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</si>
  <si>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</si>
  <si>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</si>
  <si>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</si>
  <si>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</si>
  <si>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</si>
  <si>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</si>
  <si>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</si>
  <si>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</si>
  <si>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</si>
  <si>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</si>
  <si>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</si>
  <si>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</si>
  <si>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</si>
  <si>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</si>
  <si>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</si>
  <si>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</si>
  <si>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</si>
  <si>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</si>
  <si>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</si>
  <si>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</si>
  <si>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</si>
  <si>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</si>
  <si>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</si>
  <si>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</si>
  <si>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</si>
  <si>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</si>
  <si>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</si>
  <si>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</si>
  <si>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</si>
  <si>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</si>
  <si>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</si>
  <si>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</si>
  <si>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</si>
  <si>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</si>
  <si>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</si>
  <si>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</si>
  <si>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</si>
  <si>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</si>
  <si>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</si>
  <si>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</si>
  <si>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</si>
  <si>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</si>
  <si>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</si>
  <si>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</si>
  <si>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</si>
  <si>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</si>
  <si>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</si>
  <si>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</si>
  <si>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</si>
  <si>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</si>
  <si>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</si>
  <si>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</si>
  <si>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</si>
  <si>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</si>
  <si>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</si>
  <si>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</si>
  <si>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</si>
  <si>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</si>
  <si>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</si>
  <si>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</si>
  <si>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</si>
  <si>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</si>
  <si>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</si>
  <si>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</si>
  <si>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</si>
  <si>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</si>
  <si>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</si>
  <si>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</si>
  <si>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</si>
  <si>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</si>
  <si>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</si>
  <si>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</si>
  <si>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</si>
  <si>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</si>
  <si>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</si>
  <si>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</si>
  <si>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</si>
  <si>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</si>
  <si>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</si>
  <si>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</si>
  <si>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</si>
  <si>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</si>
  <si>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</si>
  <si>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</si>
  <si>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</si>
  <si>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</si>
  <si>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</si>
  <si>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</si>
  <si>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</si>
  <si>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</si>
  <si>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</si>
  <si>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</si>
  <si>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</si>
  <si>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</si>
  <si>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</si>
  <si>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</si>
  <si>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</si>
  <si>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</si>
  <si>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</si>
  <si>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</si>
  <si>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</si>
  <si>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</si>
  <si>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</si>
  <si>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</si>
  <si>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</si>
  <si>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</si>
  <si>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</si>
  <si>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</si>
  <si>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</si>
  <si>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</si>
  <si>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</si>
  <si>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</si>
  <si>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</si>
  <si>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</si>
  <si>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</si>
  <si>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</si>
  <si>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</si>
  <si>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</si>
  <si>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</si>
  <si>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</si>
  <si>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</si>
  <si>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</si>
  <si>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</si>
  <si>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</si>
  <si>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</si>
  <si>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</si>
  <si>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</si>
  <si>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</si>
  <si>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</si>
  <si>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</si>
  <si>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</si>
  <si>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</si>
  <si>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</si>
  <si>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</si>
  <si>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</si>
  <si>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</si>
  <si>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</si>
  <si>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</si>
  <si>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</si>
  <si>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</si>
  <si>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</si>
  <si>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</si>
  <si>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</si>
  <si>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</si>
  <si>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</si>
  <si>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</si>
  <si>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</si>
  <si>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</si>
  <si>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</si>
  <si>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</si>
  <si>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</si>
  <si>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</si>
  <si>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</si>
  <si>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</si>
  <si>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</si>
  <si>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</si>
  <si>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</si>
  <si>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</si>
  <si>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</si>
  <si>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</si>
  <si>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</si>
  <si>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</si>
  <si>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</si>
  <si>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</si>
  <si>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</si>
  <si>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</si>
  <si>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</si>
  <si>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</si>
  <si>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</si>
  <si>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</si>
  <si>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</si>
  <si>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</si>
  <si>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</si>
  <si>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</si>
  <si>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</si>
  <si>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</si>
  <si>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</si>
  <si>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</si>
  <si>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</si>
  <si>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</si>
  <si>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</si>
  <si>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</si>
  <si>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</si>
  <si>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</si>
  <si>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</si>
  <si>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</si>
  <si>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</si>
  <si>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</si>
  <si>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</si>
  <si>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</si>
  <si>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</si>
  <si>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</si>
  <si>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</si>
  <si>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</si>
  <si>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</si>
  <si>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</si>
  <si>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</si>
  <si>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</si>
  <si>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</si>
  <si>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</si>
  <si>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</si>
  <si>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</si>
  <si>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</si>
  <si>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</si>
  <si>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</si>
  <si>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</si>
  <si>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</si>
  <si>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</si>
  <si>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</si>
  <si>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</si>
  <si>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</si>
  <si>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</si>
  <si>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</si>
  <si>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</si>
  <si>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</si>
  <si>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</si>
  <si>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</si>
  <si>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</si>
  <si>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</si>
  <si>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</si>
  <si>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</si>
  <si>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</si>
  <si>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</si>
  <si>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</si>
  <si>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</si>
  <si>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</si>
  <si>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</si>
  <si>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</si>
  <si>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</si>
  <si>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</si>
  <si>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</si>
  <si>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</si>
  <si>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</si>
  <si>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</si>
  <si>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</si>
  <si>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</si>
  <si>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</si>
  <si>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</si>
  <si>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</si>
  <si>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</si>
  <si>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</si>
  <si>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</si>
  <si>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</si>
  <si>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</si>
  <si>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</si>
  <si>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</si>
  <si>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</si>
  <si>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</si>
  <si>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</si>
  <si>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</si>
  <si>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</si>
  <si>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</si>
  <si>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</si>
  <si>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</si>
  <si>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</si>
  <si>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</si>
  <si>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</si>
  <si>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</si>
  <si>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</si>
  <si>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</si>
  <si>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</si>
  <si>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</si>
  <si>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</si>
  <si>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</si>
  <si>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</si>
  <si>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</si>
  <si>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</si>
  <si>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</si>
  <si>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</si>
  <si>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</si>
  <si>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</si>
  <si>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</si>
  <si>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</si>
  <si>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</si>
  <si>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</si>
  <si>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</si>
  <si>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</si>
  <si>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</si>
  <si>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</si>
  <si>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</si>
  <si>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</si>
  <si>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</si>
  <si>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</si>
  <si>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</si>
  <si>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</si>
  <si>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</si>
  <si>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</si>
  <si>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</si>
  <si>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</si>
  <si>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</si>
  <si>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</si>
  <si>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</si>
  <si>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</si>
  <si>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</si>
  <si>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</si>
  <si>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</si>
  <si>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</si>
  <si>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</si>
  <si>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</si>
  <si>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</si>
  <si>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</si>
  <si>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</si>
  <si>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</si>
  <si>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</si>
  <si>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</si>
  <si>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</si>
  <si>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</si>
  <si>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</si>
  <si>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</si>
  <si>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</si>
  <si>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</si>
  <si>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</si>
  <si>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</si>
  <si>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</si>
  <si>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</si>
  <si>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</si>
  <si>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</si>
  <si>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</si>
  <si>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</si>
  <si>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</si>
  <si>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</si>
  <si>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</si>
  <si>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</si>
  <si>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</si>
  <si>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</si>
  <si>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</si>
  <si>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</si>
  <si>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</si>
  <si>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</si>
  <si>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</si>
  <si>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</si>
  <si>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</si>
  <si>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</si>
  <si>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</si>
  <si>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</si>
  <si>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</si>
  <si>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</si>
  <si>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</si>
  <si>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</si>
  <si>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</si>
  <si>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</si>
  <si>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</si>
  <si>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</si>
  <si>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</si>
  <si>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</si>
  <si>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</si>
  <si>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</si>
  <si>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</si>
  <si>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</si>
  <si>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</si>
  <si>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</si>
  <si>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</si>
  <si>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</si>
  <si>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</si>
  <si>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</si>
  <si>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</si>
  <si>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</si>
  <si>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</si>
  <si>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</si>
  <si>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</si>
  <si>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</si>
  <si>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</si>
  <si>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</si>
  <si>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</si>
  <si>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</si>
  <si>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</si>
  <si>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</si>
  <si>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</si>
  <si>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</si>
  <si>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</si>
  <si>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</si>
  <si>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</si>
  <si>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</si>
  <si>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</si>
  <si>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</si>
  <si>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</si>
  <si>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</si>
  <si>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</si>
  <si>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</si>
  <si>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</si>
  <si>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</si>
  <si>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</si>
  <si>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</si>
  <si>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</si>
  <si>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</si>
  <si>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</si>
  <si>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</si>
  <si>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</si>
  <si>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</si>
  <si>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</si>
  <si>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</si>
  <si>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</si>
  <si>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</si>
  <si>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</si>
  <si>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</si>
  <si>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</si>
  <si>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</si>
  <si>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</si>
  <si>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</si>
  <si>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</si>
  <si>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</si>
  <si>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</si>
  <si>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</si>
  <si>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</si>
  <si>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</si>
  <si>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</si>
  <si>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</si>
  <si>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</si>
  <si>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</si>
  <si>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</si>
  <si>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</si>
  <si>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</si>
  <si>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</si>
  <si>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</si>
  <si>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</si>
  <si>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</si>
  <si>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</si>
  <si>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</si>
  <si>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</si>
  <si>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</si>
  <si>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</si>
  <si>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</si>
  <si>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</si>
  <si>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</si>
  <si>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</si>
  <si>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</si>
  <si>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</si>
  <si>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</si>
  <si>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</si>
  <si>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</si>
  <si>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</si>
  <si>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</si>
  <si>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</si>
  <si>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</si>
  <si>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</si>
  <si>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</si>
  <si>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</si>
  <si>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</si>
  <si>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</si>
  <si>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</si>
  <si>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</si>
  <si>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</si>
  <si>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</si>
  <si>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</si>
  <si>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</si>
  <si>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</si>
  <si>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</si>
  <si>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</si>
  <si>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</si>
  <si>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</si>
  <si>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</si>
  <si>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</si>
  <si>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</si>
  <si>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</si>
  <si>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</si>
  <si>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</si>
  <si>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</si>
  <si>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</si>
  <si>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</si>
  <si>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</si>
  <si>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</si>
  <si>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</si>
  <si>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</si>
  <si>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</si>
  <si>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</si>
  <si>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</si>
  <si>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</si>
  <si>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</si>
  <si>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</si>
  <si>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</si>
  <si>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</si>
  <si>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</si>
  <si>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</si>
  <si>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</si>
  <si>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</si>
  <si>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</si>
  <si>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</si>
  <si>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</si>
  <si>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</si>
  <si>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</si>
  <si>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</si>
  <si>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</si>
  <si>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</si>
  <si>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</si>
  <si>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</si>
  <si>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</si>
  <si>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</si>
  <si>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</si>
  <si>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</si>
  <si>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</si>
  <si>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</si>
  <si>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</si>
  <si>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</si>
  <si>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</si>
  <si>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</si>
  <si>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</si>
  <si>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</si>
  <si>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</si>
  <si>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</si>
  <si>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</si>
  <si>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</si>
  <si>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</si>
  <si>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</si>
  <si>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</si>
  <si>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</si>
  <si>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</si>
  <si>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</si>
  <si>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</si>
  <si>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</si>
  <si>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</si>
  <si>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</si>
  <si>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</si>
  <si>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</si>
  <si>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</si>
  <si>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</si>
  <si>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</si>
  <si>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</si>
  <si>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</si>
  <si>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</si>
  <si>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</si>
  <si>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</si>
  <si>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</si>
  <si>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</si>
  <si>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</si>
  <si>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</si>
  <si>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</si>
  <si>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</si>
  <si>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</si>
  <si>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</si>
  <si>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</si>
  <si>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</si>
  <si>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</si>
  <si>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</si>
  <si>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</si>
  <si>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</si>
  <si>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</si>
  <si>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</si>
  <si>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</si>
  <si>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</si>
  <si>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</si>
  <si>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</si>
  <si>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</si>
  <si>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</si>
  <si>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</si>
  <si>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</si>
  <si>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</si>
  <si>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</si>
  <si>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</si>
  <si>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</si>
  <si>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</si>
  <si>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</si>
  <si>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</si>
  <si>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</si>
  <si>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</si>
  <si>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</si>
  <si>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</si>
  <si>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</si>
  <si>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</si>
  <si>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</si>
  <si>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</si>
  <si>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</si>
  <si>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</si>
  <si>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</si>
  <si>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</si>
  <si>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</si>
  <si>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</si>
  <si>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</si>
  <si>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</si>
  <si>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</si>
  <si>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</si>
  <si>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</si>
  <si>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</si>
  <si>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</si>
  <si>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</si>
  <si>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</si>
  <si>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</si>
  <si>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</si>
  <si>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</si>
  <si>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</si>
  <si>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</si>
  <si>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</si>
  <si>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</si>
  <si>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</si>
  <si>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</si>
  <si>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</si>
  <si>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</si>
  <si>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</si>
  <si>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</si>
  <si>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</si>
  <si>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</si>
  <si>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</si>
  <si>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</si>
  <si>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</si>
  <si>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</si>
  <si>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</si>
  <si>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</si>
  <si>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</si>
  <si>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</si>
  <si>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</si>
  <si>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</si>
  <si>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</si>
  <si>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</si>
  <si>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</si>
  <si>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</si>
  <si>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</si>
  <si>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</si>
  <si>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</si>
  <si>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</si>
  <si>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</si>
  <si>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</si>
  <si>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</si>
  <si>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</si>
  <si>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</si>
  <si>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</si>
  <si>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</si>
  <si>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</si>
  <si>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</si>
  <si>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</si>
  <si>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</si>
  <si>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</si>
  <si>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</si>
  <si>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</si>
  <si>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</si>
  <si>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</si>
  <si>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</si>
  <si>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</si>
  <si>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</si>
  <si>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</si>
  <si>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</si>
  <si>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</si>
  <si>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</si>
  <si>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</si>
  <si>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</si>
  <si>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</si>
  <si>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</si>
  <si>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</si>
  <si>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</si>
  <si>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</si>
  <si>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</si>
  <si>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</si>
  <si>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</si>
  <si>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</si>
  <si>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</si>
  <si>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</si>
  <si>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</si>
  <si>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</si>
  <si>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</si>
  <si>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</si>
  <si>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</si>
  <si>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</si>
  <si>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</si>
  <si>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</si>
  <si>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</si>
  <si>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</si>
  <si>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</si>
  <si>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</si>
  <si>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</si>
  <si>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</si>
  <si>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</si>
  <si>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</si>
  <si>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</si>
  <si>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</si>
  <si>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</si>
  <si>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</si>
  <si>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</si>
  <si>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</si>
  <si>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</si>
  <si>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</si>
  <si>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</si>
  <si>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</si>
  <si>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</si>
  <si>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</si>
  <si>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</si>
  <si>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</si>
  <si>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</si>
  <si>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</si>
  <si>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</si>
  <si>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</si>
  <si>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</si>
  <si>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</si>
  <si>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</si>
  <si>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</si>
  <si>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</si>
  <si>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</si>
  <si>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</si>
  <si>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</si>
  <si>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</si>
  <si>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</si>
  <si>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</si>
  <si>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</si>
  <si>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</si>
  <si>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</si>
  <si>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</si>
  <si>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</si>
  <si>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</si>
  <si>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</si>
  <si>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</si>
  <si>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</si>
  <si>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</si>
  <si>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</si>
  <si>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</si>
  <si>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</si>
  <si>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</si>
  <si>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</si>
  <si>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</si>
  <si>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</si>
  <si>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</si>
  <si>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</si>
  <si>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</si>
  <si>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</si>
  <si>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</si>
  <si>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</si>
  <si>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</si>
  <si>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</si>
  <si>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</si>
  <si>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</si>
  <si>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</si>
  <si>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</si>
  <si>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</si>
  <si>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</si>
  <si>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</si>
  <si>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</si>
  <si>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</si>
  <si>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</si>
  <si>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</si>
  <si>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</si>
  <si>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</si>
  <si>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</si>
  <si>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</si>
  <si>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</si>
  <si>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</si>
  <si>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</si>
  <si>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</si>
  <si>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</si>
  <si>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</si>
  <si>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</si>
  <si>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</si>
  <si>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</si>
  <si>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</si>
  <si>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</si>
  <si>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</si>
  <si>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</si>
  <si>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</si>
  <si>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</si>
  <si>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</si>
  <si>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</si>
  <si>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</si>
  <si>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</si>
  <si>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</si>
  <si>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</si>
  <si>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</si>
  <si>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</si>
  <si>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</si>
  <si>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</si>
  <si>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</si>
  <si>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</si>
  <si>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</si>
  <si>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</si>
  <si>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</si>
  <si>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</si>
  <si>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</si>
  <si>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</si>
  <si>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</si>
  <si>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</si>
  <si>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</si>
  <si>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</si>
  <si>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</si>
  <si>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</si>
  <si>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</si>
  <si>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</si>
  <si>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</si>
  <si>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</si>
  <si>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</si>
  <si>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</si>
  <si>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</si>
  <si>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</si>
  <si>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</si>
  <si>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</si>
  <si>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</si>
  <si>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</si>
  <si>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</si>
  <si>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</si>
  <si>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</si>
  <si>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</si>
  <si>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</si>
  <si>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</si>
  <si>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</si>
  <si>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</si>
  <si>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</si>
  <si>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</si>
  <si>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</si>
  <si>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</si>
  <si>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</si>
  <si>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</si>
  <si>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</si>
  <si>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</si>
  <si>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</si>
  <si>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</si>
  <si>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</si>
  <si>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</si>
  <si>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</si>
  <si>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</si>
  <si>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</si>
  <si>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</si>
  <si>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</si>
  <si>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</si>
  <si>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</si>
  <si>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</si>
  <si>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</si>
  <si>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</si>
  <si>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</si>
  <si>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</si>
  <si>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</si>
  <si>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</si>
  <si>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</si>
  <si>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</si>
  <si>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</si>
  <si>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</si>
  <si>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</si>
  <si>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</si>
  <si>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</si>
  <si>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</si>
  <si>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</si>
  <si>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</si>
  <si>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</si>
  <si>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</si>
  <si>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</si>
  <si>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</si>
  <si>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</si>
  <si>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</si>
  <si>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</si>
  <si>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</si>
  <si>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</si>
  <si>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</si>
  <si>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</si>
  <si>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</si>
  <si>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</si>
  <si>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</si>
  <si>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</si>
  <si>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</si>
  <si>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</si>
  <si>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</si>
  <si>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</si>
  <si>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</si>
  <si>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</si>
  <si>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</si>
  <si>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</si>
  <si>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</si>
  <si>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</si>
  <si>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</si>
  <si>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</si>
  <si>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</si>
  <si>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</si>
  <si>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</si>
  <si>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</si>
  <si>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</si>
  <si>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</si>
  <si>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</si>
  <si>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</si>
  <si>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</si>
  <si>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</si>
  <si>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</si>
  <si>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</si>
  <si>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</si>
  <si>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</si>
  <si>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</si>
  <si>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</si>
  <si>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</si>
  <si>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</si>
  <si>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</si>
  <si>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</si>
  <si>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</si>
  <si>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</si>
  <si>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</si>
  <si>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</si>
  <si>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</si>
  <si>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</si>
  <si>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</si>
  <si>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</si>
  <si>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</si>
  <si>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</si>
  <si>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</si>
  <si>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</si>
  <si>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</si>
  <si>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</si>
  <si>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</si>
  <si>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</si>
  <si>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</si>
  <si>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</si>
  <si>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</si>
  <si>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</si>
  <si>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</si>
  <si>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</si>
  <si>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</si>
  <si>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</si>
  <si>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</si>
  <si>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</si>
  <si>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</si>
  <si>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</si>
  <si>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</si>
  <si>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</si>
  <si>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</si>
  <si>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</si>
  <si>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</si>
  <si>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</si>
  <si>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</si>
  <si>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</si>
  <si>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</si>
  <si>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</si>
  <si>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</si>
  <si>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</si>
  <si>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</si>
  <si>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</si>
  <si>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</si>
  <si>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</si>
  <si>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</si>
  <si>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</si>
  <si>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</si>
  <si>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</si>
  <si>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</si>
  <si>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</si>
  <si>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</si>
  <si>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</si>
  <si>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</si>
  <si>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</si>
  <si>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</si>
  <si>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</si>
  <si>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</si>
  <si>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</si>
  <si>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</si>
  <si>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</si>
  <si>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</si>
  <si>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</si>
  <si>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</si>
  <si>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</si>
  <si>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</si>
  <si>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</si>
  <si>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</si>
  <si>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</si>
  <si>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</si>
  <si>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</si>
  <si>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</si>
  <si>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</si>
  <si>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</si>
  <si>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</si>
  <si>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</si>
  <si>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</si>
  <si>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</si>
  <si>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</si>
  <si>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</si>
  <si>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</si>
  <si>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</si>
  <si>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</si>
  <si>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</si>
  <si>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</si>
  <si>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</si>
  <si>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</si>
  <si>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</si>
  <si>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</si>
  <si>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</si>
  <si>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</si>
  <si>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</si>
  <si>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</si>
  <si>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</si>
  <si>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</si>
  <si>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</si>
  <si>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</si>
  <si>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</si>
  <si>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</si>
  <si>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</si>
  <si>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</si>
  <si>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</si>
  <si>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</si>
  <si>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</si>
  <si>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</si>
  <si>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</si>
  <si>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</si>
  <si>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</si>
  <si>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</si>
  <si>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</si>
  <si>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</si>
  <si>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</si>
  <si>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</si>
  <si>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</si>
  <si>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</si>
  <si>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</si>
  <si>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</si>
  <si>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</si>
  <si>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</si>
  <si>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</si>
  <si>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</si>
  <si>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</si>
  <si>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</si>
  <si>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</si>
  <si>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</si>
  <si>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</si>
  <si>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</si>
  <si>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</si>
  <si>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</si>
  <si>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</si>
  <si>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</si>
  <si>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</si>
  <si>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</si>
  <si>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</si>
  <si>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</si>
  <si>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</si>
  <si>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</si>
  <si>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</si>
  <si>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</si>
  <si>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</si>
  <si>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</si>
  <si>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</si>
  <si>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</si>
  <si>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</si>
  <si>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</si>
  <si>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</si>
  <si>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</si>
  <si>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</si>
  <si>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</si>
  <si>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</si>
  <si>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</si>
  <si>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</si>
  <si>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</si>
  <si>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</si>
  <si>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</si>
  <si>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</si>
  <si>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</si>
  <si>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</si>
  <si>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</si>
  <si>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</si>
  <si>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</si>
  <si>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</si>
  <si>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</si>
  <si>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</si>
  <si>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</si>
  <si>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</si>
  <si>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</si>
  <si>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</si>
  <si>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</si>
  <si>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</si>
  <si>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</si>
  <si>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</si>
  <si>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</si>
  <si>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</si>
  <si>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</si>
  <si>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</si>
  <si>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</si>
  <si>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</si>
  <si>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</si>
  <si>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</si>
  <si>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</si>
  <si>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</si>
  <si>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</si>
  <si>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</si>
  <si>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</si>
  <si>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</si>
  <si>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</si>
  <si>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</si>
  <si>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</si>
  <si>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</si>
  <si>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</si>
  <si>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</si>
  <si>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</si>
  <si>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</si>
  <si>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</si>
  <si>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</si>
  <si>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</si>
  <si>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</si>
  <si>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</si>
  <si>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</si>
  <si>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</si>
  <si>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</si>
  <si>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</si>
  <si>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</si>
  <si>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</si>
  <si>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</si>
  <si>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</si>
  <si>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</si>
  <si>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</si>
  <si>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</si>
  <si>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</si>
  <si>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</si>
  <si>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</si>
  <si>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</si>
  <si>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</si>
  <si>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</si>
  <si>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</si>
  <si>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</si>
  <si>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</si>
  <si>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</si>
  <si>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</si>
  <si>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</si>
  <si>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</si>
  <si>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</si>
  <si>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</si>
  <si>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</si>
  <si>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</si>
  <si>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</si>
  <si>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</si>
  <si>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</si>
  <si>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</si>
  <si>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</si>
  <si>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</si>
  <si>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</si>
  <si>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</si>
  <si>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</si>
  <si>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</si>
  <si>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</si>
  <si>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</si>
  <si>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</si>
  <si>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</si>
  <si>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</si>
  <si>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</si>
  <si>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</si>
  <si>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</si>
  <si>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</si>
  <si>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</si>
  <si>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</si>
  <si>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</si>
  <si>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</si>
  <si>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</si>
  <si>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</si>
  <si>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</si>
  <si>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</si>
  <si>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</si>
  <si>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</si>
  <si>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</si>
  <si>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</si>
  <si>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</si>
  <si>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</si>
  <si>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</si>
  <si>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</si>
  <si>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</si>
  <si>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</si>
  <si>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</si>
  <si>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</si>
  <si>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</si>
  <si>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</si>
  <si>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</si>
  <si>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</si>
  <si>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</si>
  <si>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</si>
  <si>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</si>
  <si>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</si>
  <si>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</si>
  <si>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</si>
  <si>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</si>
  <si>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</si>
  <si>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</si>
  <si>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</si>
  <si>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</si>
  <si>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</si>
  <si>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</si>
  <si>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</si>
  <si>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</si>
  <si>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</si>
  <si>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</si>
  <si>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</si>
  <si>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</si>
  <si>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</si>
  <si>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</si>
  <si>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</si>
  <si>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</si>
  <si>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</si>
  <si>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</si>
  <si>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</si>
  <si>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</si>
  <si>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</si>
  <si>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</si>
  <si>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</si>
  <si>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</si>
  <si>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</si>
  <si>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</si>
  <si>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</si>
  <si>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</si>
  <si>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</si>
  <si>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</si>
  <si>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</si>
  <si>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</si>
  <si>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</si>
  <si>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</si>
  <si>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</si>
  <si>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</si>
  <si>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</si>
  <si>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</si>
  <si>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</si>
  <si>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</si>
  <si>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</si>
  <si>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</si>
  <si>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</si>
  <si>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</si>
  <si>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</si>
  <si>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</si>
  <si>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</si>
  <si>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</si>
  <si>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</si>
  <si>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</si>
  <si>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</si>
  <si>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</si>
  <si>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</si>
  <si>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</si>
  <si>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</si>
  <si>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</si>
  <si>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</si>
  <si>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</si>
  <si>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</si>
  <si>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</si>
  <si>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</si>
  <si>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</si>
  <si>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</si>
  <si>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</si>
  <si>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</si>
  <si>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</si>
  <si>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</si>
  <si>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</si>
  <si>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</si>
  <si>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</si>
  <si>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</si>
  <si>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</si>
  <si>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</si>
  <si>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</si>
  <si>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</si>
  <si>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</si>
  <si>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</si>
  <si>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</si>
  <si>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</si>
  <si>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</si>
  <si>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</si>
  <si>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</si>
  <si>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</si>
  <si>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</si>
  <si>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</si>
  <si>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</si>
  <si>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</si>
  <si>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</si>
  <si>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</si>
  <si>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</si>
  <si>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</si>
  <si>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</si>
  <si>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</si>
  <si>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</si>
  <si>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</si>
  <si>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</si>
  <si>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</si>
  <si>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</si>
  <si>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</si>
  <si>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</si>
  <si>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</si>
  <si>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</si>
  <si>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</si>
  <si>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</si>
  <si>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</si>
  <si>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</si>
  <si>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</si>
  <si>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</si>
  <si>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</si>
  <si>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</si>
  <si>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</si>
  <si>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</si>
  <si>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</si>
  <si>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</si>
  <si>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</si>
  <si>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</si>
  <si>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</si>
  <si>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</si>
  <si>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</si>
  <si>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</si>
  <si>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</si>
  <si>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</si>
  <si>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</si>
  <si>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</si>
  <si>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</si>
  <si>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</si>
  <si>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</si>
  <si>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</si>
  <si>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</si>
  <si>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</si>
  <si>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</si>
  <si>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</si>
  <si>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</si>
  <si>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</si>
  <si>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</si>
  <si>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</si>
  <si>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</si>
  <si>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</si>
  <si>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</si>
  <si>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</si>
  <si>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</si>
  <si>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</si>
  <si>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</si>
  <si>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</si>
  <si>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</si>
  <si>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</si>
  <si>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</si>
  <si>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</si>
  <si>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</si>
  <si>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</si>
  <si>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</si>
  <si>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</si>
  <si>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</si>
  <si>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</si>
  <si>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</si>
  <si>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</si>
  <si>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</si>
  <si>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</si>
  <si>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</si>
  <si>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</si>
  <si>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</si>
  <si>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</si>
  <si>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</si>
  <si>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</si>
  <si>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</si>
  <si>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</si>
  <si>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</si>
  <si>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</si>
  <si>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</si>
  <si>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</si>
  <si>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</si>
  <si>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</si>
  <si>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</si>
  <si>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</si>
  <si>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</si>
  <si>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</si>
  <si>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</si>
  <si>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</si>
  <si>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</si>
  <si>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</si>
  <si>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</si>
  <si>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</si>
  <si>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</si>
  <si>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</si>
  <si>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</si>
  <si>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</si>
  <si>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</si>
  <si>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</si>
  <si>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</si>
  <si>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</si>
  <si>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</si>
  <si>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</si>
  <si>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</si>
  <si>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</si>
  <si>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</si>
  <si>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</si>
  <si>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</si>
  <si>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</si>
  <si>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</si>
  <si>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</si>
  <si>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</si>
  <si>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</si>
  <si>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</si>
  <si>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</si>
  <si>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</si>
  <si>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</si>
  <si>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</si>
  <si>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</si>
  <si>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</si>
  <si>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</si>
  <si>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</si>
  <si>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</si>
  <si>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</si>
  <si>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</si>
  <si>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</si>
  <si>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</si>
  <si>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</si>
  <si>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</si>
  <si>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</si>
  <si>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</si>
  <si>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</si>
  <si>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</si>
  <si>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</si>
  <si>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</si>
  <si>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</si>
  <si>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</si>
  <si>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</si>
  <si>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</si>
  <si>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</si>
  <si>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</si>
  <si>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</si>
  <si>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</si>
  <si>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</si>
  <si>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</si>
  <si>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</si>
  <si>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</si>
  <si>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</si>
  <si>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</si>
  <si>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</si>
  <si>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</si>
  <si>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</si>
  <si>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</si>
  <si>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</si>
  <si>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</si>
  <si>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</si>
  <si>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</si>
  <si>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</si>
  <si>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</si>
  <si>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</si>
  <si>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</si>
  <si>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</si>
  <si>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</si>
  <si>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</si>
  <si>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</si>
  <si>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</si>
  <si>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</si>
  <si>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</si>
  <si>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</si>
  <si>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</si>
  <si>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</si>
  <si>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</si>
  <si>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</si>
  <si>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</si>
  <si>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</si>
  <si>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</si>
  <si>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</si>
  <si>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</si>
  <si>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</si>
  <si>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</si>
  <si>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</si>
  <si>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</si>
  <si>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</si>
  <si>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</si>
  <si>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</si>
  <si>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</si>
  <si>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</si>
  <si>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</si>
  <si>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</si>
  <si>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</si>
  <si>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</si>
  <si>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</si>
  <si>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</si>
  <si>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</si>
  <si>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</si>
  <si>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</si>
  <si>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</si>
  <si>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</si>
  <si>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</si>
  <si>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</si>
  <si>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</si>
  <si>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</si>
  <si>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</si>
  <si>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</si>
  <si>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</si>
  <si>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</si>
  <si>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</si>
  <si>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</si>
  <si>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</si>
  <si>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</si>
  <si>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</si>
  <si>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</si>
  <si>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</si>
  <si>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</si>
  <si>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</si>
  <si>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</si>
  <si>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</si>
  <si>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</si>
  <si>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</si>
  <si>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</si>
  <si>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</si>
  <si>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</si>
  <si>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</si>
  <si>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</si>
  <si>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</si>
  <si>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</si>
  <si>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</si>
  <si>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</si>
  <si>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</si>
  <si>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</si>
  <si>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</si>
  <si>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</si>
  <si>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</si>
  <si>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</si>
  <si>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</si>
  <si>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</si>
  <si>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</si>
  <si>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</si>
  <si>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</si>
  <si>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</si>
  <si>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</si>
  <si>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</si>
  <si>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</si>
  <si>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</si>
  <si>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</si>
  <si>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</si>
  <si>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</si>
  <si>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</si>
  <si>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</si>
  <si>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</si>
  <si>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</si>
  <si>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</si>
  <si>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</si>
  <si>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</si>
  <si>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</si>
  <si>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</si>
  <si>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</si>
  <si>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</si>
  <si>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</si>
  <si>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</si>
  <si>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</si>
  <si>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</si>
  <si>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</si>
  <si>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</si>
  <si>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</si>
  <si>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</si>
  <si>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</si>
  <si>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</si>
  <si>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</si>
  <si>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</si>
  <si>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</si>
  <si>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</si>
  <si>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</si>
  <si>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</si>
  <si>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</si>
  <si>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</si>
  <si>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</si>
  <si>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</si>
  <si>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</si>
  <si>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</si>
  <si>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</si>
  <si>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</si>
  <si>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</si>
  <si>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</si>
  <si>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</si>
  <si>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</si>
  <si>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</si>
  <si>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</si>
  <si>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</si>
  <si>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</si>
  <si>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</si>
  <si>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</si>
  <si>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</si>
  <si>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</si>
  <si>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</si>
  <si>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</si>
  <si>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</si>
  <si>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</si>
  <si>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</si>
  <si>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</si>
  <si>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</si>
  <si>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</si>
  <si>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</si>
  <si>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</si>
  <si>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</si>
  <si>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</si>
  <si>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</si>
  <si>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</si>
  <si>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</si>
  <si>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</si>
  <si>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</si>
  <si>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</si>
  <si>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</si>
  <si>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</si>
  <si>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</si>
  <si>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</si>
  <si>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</si>
  <si>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</si>
  <si>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</si>
  <si>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</si>
  <si>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</si>
  <si>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</si>
  <si>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</si>
  <si>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</si>
  <si>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</si>
  <si>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</si>
  <si>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</si>
  <si>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</si>
  <si>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</si>
  <si>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</si>
  <si>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</si>
  <si>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</si>
  <si>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</si>
  <si>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</si>
  <si>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</si>
  <si>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</si>
  <si>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</si>
  <si>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</si>
  <si>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</si>
  <si>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</si>
  <si>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</si>
  <si>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</si>
  <si>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</si>
  <si>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</si>
  <si>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</si>
  <si>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</si>
  <si>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</si>
  <si>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</si>
  <si>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</si>
  <si>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</si>
  <si>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</si>
  <si>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</si>
  <si>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</si>
  <si>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</si>
  <si>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</si>
  <si>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</si>
  <si>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</si>
  <si>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</si>
  <si>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</si>
  <si>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</si>
  <si>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</si>
  <si>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</si>
  <si>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</si>
  <si>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</si>
  <si>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</si>
  <si>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</si>
  <si>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</si>
  <si>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</si>
  <si>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</si>
  <si>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</si>
  <si>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</si>
  <si>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</si>
  <si>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</si>
  <si>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</si>
  <si>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</si>
  <si>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</si>
  <si>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</si>
  <si>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</si>
  <si>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</si>
  <si>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</si>
  <si>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</si>
  <si>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</si>
  <si>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</si>
  <si>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</si>
  <si>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</si>
  <si>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</si>
  <si>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</si>
  <si>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</si>
  <si>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</si>
  <si>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</si>
  <si>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</si>
  <si>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</si>
  <si>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</si>
  <si>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</si>
  <si>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</si>
  <si>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</si>
  <si>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</si>
  <si>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</si>
  <si>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</si>
  <si>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</si>
  <si>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</si>
  <si>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</si>
  <si>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</si>
  <si>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</si>
  <si>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</si>
  <si>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</si>
  <si>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</si>
  <si>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</si>
  <si>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</si>
  <si>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</si>
  <si>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</si>
  <si>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</si>
  <si>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</si>
  <si>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</si>
  <si>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</si>
  <si>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</si>
  <si>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</si>
  <si>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</si>
  <si>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</si>
  <si>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</si>
  <si>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</si>
  <si>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</si>
  <si>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</si>
  <si>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</si>
  <si>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</si>
  <si>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</si>
  <si>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</si>
  <si>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</si>
  <si>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</si>
  <si>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</si>
  <si>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</si>
  <si>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</si>
  <si>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</si>
  <si>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</si>
  <si>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</si>
  <si>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</si>
  <si>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</si>
  <si>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</si>
  <si>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</si>
  <si>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</si>
  <si>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</si>
  <si>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</si>
  <si>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</si>
  <si>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</si>
  <si>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</si>
  <si>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</si>
  <si>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</si>
  <si>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</si>
  <si>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</si>
  <si>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</si>
  <si>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</si>
  <si>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</si>
  <si>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</si>
  <si>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</si>
  <si>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</si>
  <si>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</si>
  <si>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</si>
  <si>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</si>
  <si>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</si>
  <si>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</si>
  <si>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</si>
  <si>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</si>
  <si>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</si>
  <si>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</si>
  <si>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</si>
  <si>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</si>
  <si>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</si>
  <si>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</si>
  <si>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</si>
  <si>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</si>
  <si>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</si>
  <si>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</si>
  <si>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</si>
  <si>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</si>
  <si>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</si>
  <si>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</si>
  <si>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</si>
  <si>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</si>
  <si>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</si>
  <si>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</si>
  <si>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</si>
  <si>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</si>
  <si>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</si>
  <si>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</si>
  <si>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</si>
  <si>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</si>
  <si>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</si>
  <si>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</si>
  <si>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</si>
  <si>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</si>
  <si>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</si>
  <si>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</si>
  <si>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</si>
  <si>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</si>
  <si>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</si>
  <si>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</si>
  <si>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</si>
  <si>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</si>
  <si>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</si>
  <si>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</si>
  <si>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</si>
  <si>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</si>
  <si>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</si>
  <si>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</si>
  <si>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</si>
  <si>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</si>
  <si>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</si>
  <si>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</si>
  <si>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</si>
  <si>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</si>
  <si>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</si>
  <si>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</si>
  <si>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</si>
  <si>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</si>
  <si>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</si>
  <si>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</si>
  <si>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</si>
  <si>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</si>
  <si>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</si>
  <si>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</si>
  <si>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</si>
  <si>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</si>
  <si>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</si>
  <si>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</si>
  <si>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</si>
  <si>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</si>
  <si>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</si>
  <si>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</si>
  <si>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</si>
  <si>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</si>
  <si>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</si>
  <si>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</si>
  <si>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</si>
  <si>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</si>
  <si>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</si>
  <si>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</si>
  <si>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</si>
  <si>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</si>
  <si>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</si>
  <si>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</si>
  <si>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</si>
  <si>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</si>
  <si>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</si>
  <si>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</si>
  <si>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</si>
  <si>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</si>
  <si>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</si>
  <si>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</si>
  <si>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</si>
  <si>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</si>
  <si>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</si>
  <si>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</si>
  <si>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</si>
  <si>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</si>
  <si>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</si>
  <si>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</si>
  <si>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</si>
  <si>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</si>
  <si>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</si>
  <si>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</si>
  <si>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</si>
  <si>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</si>
  <si>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</si>
  <si>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</si>
  <si>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</si>
  <si>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</si>
  <si>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</si>
  <si>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</si>
  <si>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</si>
  <si>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</si>
  <si>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</si>
  <si>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</si>
  <si>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</si>
  <si>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</si>
  <si>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</si>
  <si>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</si>
  <si>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</si>
  <si>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</si>
  <si>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</si>
  <si>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</si>
  <si>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</si>
  <si>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</si>
  <si>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</si>
  <si>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</si>
  <si>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</si>
  <si>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</si>
  <si>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</si>
  <si>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</si>
  <si>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</si>
  <si>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</si>
  <si>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</si>
  <si>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</si>
  <si>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</si>
  <si>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</si>
  <si>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</si>
  <si>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</si>
  <si>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</si>
  <si>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</si>
  <si>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</si>
  <si>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</si>
  <si>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</si>
  <si>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</si>
  <si>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</si>
  <si>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</si>
  <si>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</si>
  <si>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</si>
  <si>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</si>
  <si>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</si>
  <si>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</si>
  <si>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</si>
  <si>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</si>
  <si>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</si>
  <si>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</si>
  <si>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</si>
  <si>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</si>
  <si>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</si>
  <si>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</si>
  <si>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</si>
  <si>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</si>
  <si>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</si>
  <si>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</si>
  <si>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</si>
  <si>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</si>
  <si>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</si>
  <si>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</si>
  <si>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</si>
  <si>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</si>
  <si>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</si>
  <si>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</si>
  <si>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</si>
  <si>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</si>
  <si>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</si>
  <si>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</si>
  <si>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</si>
  <si>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</si>
  <si>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</si>
  <si>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</si>
  <si>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</si>
  <si>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</si>
  <si>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</si>
  <si>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</si>
  <si>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</si>
  <si>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</si>
  <si>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</si>
  <si>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</si>
  <si>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</si>
  <si>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</si>
  <si>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</si>
  <si>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</si>
  <si>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</si>
  <si>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</si>
  <si>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</si>
  <si>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</si>
  <si>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</si>
  <si>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</si>
  <si>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</si>
  <si>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</si>
  <si>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</si>
  <si>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</si>
  <si>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</si>
  <si>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</si>
  <si>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</si>
  <si>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</si>
  <si>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</si>
  <si>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</si>
  <si>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</si>
  <si>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</si>
  <si>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</si>
  <si>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</si>
  <si>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</si>
  <si>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</si>
  <si>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</si>
  <si>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</si>
  <si>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</si>
  <si>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</si>
  <si>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</si>
  <si>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</si>
  <si>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</si>
  <si>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</si>
  <si>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</si>
  <si>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</si>
  <si>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</si>
  <si>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</si>
  <si>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</si>
  <si>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</si>
  <si>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</si>
  <si>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</si>
  <si>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</si>
  <si>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</si>
  <si>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</si>
  <si>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</si>
  <si>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</si>
  <si>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</si>
  <si>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</si>
  <si>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</si>
  <si>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</si>
  <si>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</si>
  <si>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</si>
  <si>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</si>
  <si>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</si>
  <si>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</si>
  <si>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</si>
  <si>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</si>
  <si>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</si>
  <si>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</si>
  <si>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</si>
  <si>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</si>
  <si>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</si>
  <si>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</si>
  <si>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</si>
  <si>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</si>
  <si>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</si>
  <si>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</si>
  <si>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</si>
  <si>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</si>
  <si>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</si>
  <si>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</si>
  <si>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</si>
  <si>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</si>
  <si>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</si>
  <si>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</si>
  <si>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</si>
  <si>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</si>
  <si>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</si>
  <si>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</si>
  <si>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</si>
  <si>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</si>
  <si>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</si>
  <si>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</si>
  <si>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</si>
  <si>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</si>
  <si>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</si>
  <si>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</si>
  <si>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</si>
  <si>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</si>
  <si>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</si>
  <si>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</si>
  <si>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</si>
  <si>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</si>
  <si>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</si>
  <si>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</si>
  <si>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</si>
  <si>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</si>
  <si>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</si>
  <si>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</si>
  <si>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</si>
  <si>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</si>
  <si>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</si>
  <si>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</si>
  <si>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</si>
  <si>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</si>
  <si>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</si>
  <si>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</si>
  <si>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</si>
  <si>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</si>
  <si>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</si>
  <si>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</si>
  <si>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</si>
  <si>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</si>
  <si>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</si>
  <si>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</si>
  <si>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</si>
  <si>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</si>
  <si>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</si>
  <si>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</si>
  <si>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</si>
  <si>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</si>
  <si>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</si>
  <si>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</si>
  <si>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</si>
  <si>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</si>
  <si>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</si>
  <si>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</si>
  <si>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</si>
  <si>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</si>
  <si>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</si>
  <si>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</si>
  <si>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</si>
  <si>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</si>
  <si>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</si>
  <si>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</si>
  <si>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</si>
  <si>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</si>
  <si>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</si>
  <si>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</si>
  <si>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</si>
  <si>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</si>
  <si>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</si>
  <si>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</si>
  <si>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</si>
  <si>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</si>
  <si>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</si>
  <si>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</si>
  <si>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</si>
  <si>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</si>
  <si>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</si>
  <si>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</si>
  <si>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</si>
  <si>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</si>
  <si>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</si>
  <si>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</si>
  <si>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</si>
  <si>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</si>
  <si>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</si>
  <si>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</si>
  <si>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</si>
  <si>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</si>
  <si>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</si>
  <si>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</si>
  <si>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</si>
  <si>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</si>
  <si>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</si>
  <si>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</si>
  <si>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</si>
  <si>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</si>
  <si>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</si>
  <si>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</si>
  <si>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</si>
  <si>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</si>
  <si>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</si>
  <si>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</si>
  <si>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</si>
  <si>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</si>
  <si>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</si>
  <si>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</si>
  <si>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</si>
  <si>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</si>
  <si>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</si>
  <si>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</si>
  <si>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</si>
  <si>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</si>
  <si>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</si>
  <si>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</si>
  <si>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</si>
  <si>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</si>
  <si>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</si>
  <si>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</si>
  <si>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</si>
  <si>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</si>
  <si>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</si>
  <si>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</si>
  <si>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</si>
  <si>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</si>
  <si>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</si>
  <si>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</si>
  <si>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</si>
  <si>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</si>
  <si>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</si>
  <si>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</si>
  <si>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</si>
  <si>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</si>
  <si>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</si>
  <si>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</si>
  <si>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</si>
  <si>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</si>
  <si>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</si>
  <si>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</si>
  <si>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</si>
  <si>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</si>
  <si>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</si>
  <si>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</si>
  <si>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</si>
  <si>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</si>
  <si>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</si>
  <si>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</si>
  <si>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</si>
  <si>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</si>
  <si>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</si>
  <si>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</si>
  <si>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</si>
  <si>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</si>
  <si>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</si>
  <si>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</si>
  <si>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</si>
  <si>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</si>
  <si>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</si>
  <si>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</si>
  <si>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</si>
  <si>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</si>
  <si>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</si>
  <si>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</si>
  <si>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</si>
  <si>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</si>
  <si>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</si>
  <si>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</si>
  <si>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</si>
  <si>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</si>
  <si>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</si>
  <si>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</si>
  <si>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</si>
  <si>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</si>
  <si>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</si>
  <si>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</si>
  <si>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</si>
  <si>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</si>
  <si>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</si>
  <si>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</si>
  <si>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</si>
  <si>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</si>
  <si>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</si>
  <si>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</si>
  <si>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</si>
  <si>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</si>
  <si>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</si>
  <si>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</si>
  <si>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</si>
  <si>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</si>
  <si>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</si>
  <si>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</si>
  <si>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</si>
  <si>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</si>
  <si>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</si>
  <si>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</si>
  <si>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</si>
  <si>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</si>
  <si>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</si>
  <si>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</si>
  <si>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</si>
  <si>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</si>
  <si>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</si>
  <si>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</si>
  <si>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</si>
  <si>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</si>
  <si>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</si>
  <si>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</si>
  <si>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</si>
  <si>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</si>
  <si>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</si>
  <si>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</si>
  <si>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</si>
  <si>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</si>
  <si>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</si>
  <si>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</si>
  <si>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</si>
  <si>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</si>
  <si>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</si>
  <si>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</si>
  <si>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</si>
  <si>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</si>
  <si>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</si>
  <si>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</si>
  <si>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</si>
  <si>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</si>
  <si>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</si>
  <si>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</si>
  <si>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</si>
  <si>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</si>
  <si>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</si>
  <si>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</si>
  <si>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</si>
  <si>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</si>
  <si>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</si>
  <si>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</si>
  <si>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</si>
  <si>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</si>
  <si>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</si>
  <si>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</si>
  <si>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</si>
  <si>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</si>
  <si>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</si>
  <si>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</si>
  <si>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</si>
  <si>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</si>
  <si>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</si>
  <si>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</si>
  <si>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</si>
  <si>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</si>
  <si>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</si>
  <si>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</si>
  <si>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</si>
  <si>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</si>
  <si>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</si>
  <si>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</si>
  <si>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</si>
  <si>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</si>
  <si>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</si>
  <si>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</si>
  <si>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</si>
  <si>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</si>
  <si>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</si>
  <si>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</si>
  <si>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</si>
  <si>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</si>
  <si>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</si>
  <si>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</si>
  <si>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</si>
  <si>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</si>
  <si>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</si>
  <si>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</si>
  <si>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</si>
  <si>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</si>
  <si>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</si>
  <si>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</si>
  <si>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</si>
  <si>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</si>
  <si>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</si>
  <si>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</si>
  <si>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</si>
  <si>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</si>
  <si>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</si>
  <si>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</si>
  <si>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</si>
  <si>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</si>
  <si>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</si>
  <si>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</si>
  <si>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</si>
  <si>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</si>
  <si>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</si>
  <si>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</si>
  <si>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</si>
  <si>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</si>
  <si>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</si>
  <si>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</si>
  <si>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</si>
  <si>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</si>
  <si>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</si>
  <si>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</si>
  <si>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</si>
  <si>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</si>
  <si>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</si>
  <si>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</si>
  <si>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</si>
  <si>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</si>
  <si>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</si>
  <si>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</si>
  <si>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</si>
  <si>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</si>
  <si>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</si>
  <si>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</si>
  <si>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</si>
  <si>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</si>
  <si>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</si>
  <si>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</si>
  <si>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</si>
  <si>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</si>
  <si>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</si>
  <si>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</si>
  <si>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</si>
  <si>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</si>
  <si>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</si>
  <si>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</si>
  <si>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</si>
  <si>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</si>
  <si>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</si>
  <si>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</si>
  <si>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</si>
  <si>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</si>
  <si>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</si>
  <si>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</si>
  <si>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</si>
  <si>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</si>
  <si>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</si>
  <si>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</si>
  <si>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</si>
  <si>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</si>
  <si>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</si>
  <si>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</si>
  <si>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</si>
  <si>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</si>
  <si>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</si>
  <si>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</si>
  <si>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</si>
  <si>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</si>
  <si>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</si>
  <si>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</si>
  <si>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</si>
  <si>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</si>
  <si>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</si>
  <si>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</si>
  <si>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</si>
  <si>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</si>
  <si>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</si>
  <si>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</si>
  <si>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</si>
  <si>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</si>
  <si>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</si>
  <si>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</si>
  <si>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</si>
  <si>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</si>
  <si>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</si>
  <si>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</si>
  <si>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</si>
  <si>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</si>
  <si>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</si>
  <si>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</si>
  <si>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</si>
  <si>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</si>
  <si>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</si>
  <si>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</si>
  <si>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</si>
  <si>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</si>
  <si>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</si>
  <si>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</si>
  <si>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</si>
  <si>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</si>
  <si>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</si>
  <si>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</si>
  <si>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</si>
  <si>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</si>
  <si>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</si>
  <si>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</si>
  <si>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</si>
  <si>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</si>
  <si>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</si>
  <si>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</si>
  <si>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</si>
  <si>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</si>
  <si>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</si>
  <si>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</si>
  <si>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</si>
  <si>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</si>
  <si>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</si>
  <si>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</si>
  <si>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</si>
  <si>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</si>
  <si>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</si>
  <si>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</si>
  <si>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</si>
  <si>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</si>
  <si>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</si>
  <si>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</si>
  <si>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</si>
  <si>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</si>
  <si>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</si>
  <si>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</si>
  <si>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</si>
  <si>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</si>
  <si>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</si>
  <si>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</si>
  <si>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</si>
  <si>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</si>
  <si>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</si>
  <si>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</si>
  <si>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</si>
  <si>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</si>
  <si>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</si>
  <si>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</si>
  <si>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</si>
  <si>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</si>
  <si>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</si>
  <si>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</si>
  <si>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</si>
  <si>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</si>
  <si>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</si>
  <si>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</si>
  <si>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</si>
  <si>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</si>
  <si>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</si>
  <si>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</si>
  <si>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</si>
  <si>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</si>
  <si>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</si>
  <si>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</si>
  <si>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</si>
  <si>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</si>
  <si>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</si>
  <si>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</si>
  <si>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</si>
  <si>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</si>
  <si>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</si>
  <si>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</si>
  <si>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</si>
  <si>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</si>
  <si>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</si>
  <si>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</si>
  <si>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</si>
  <si>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</si>
  <si>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</si>
  <si>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</si>
  <si>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</si>
  <si>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</si>
  <si>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</si>
  <si>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</si>
  <si>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</si>
  <si>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</si>
  <si>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</si>
  <si>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</si>
  <si>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</si>
  <si>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</si>
  <si>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</si>
  <si>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</si>
  <si>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</si>
  <si>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</si>
  <si>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</si>
  <si>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</si>
  <si>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</si>
  <si>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</si>
  <si>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</si>
  <si>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</si>
  <si>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</si>
  <si>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</si>
  <si>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</si>
  <si>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</si>
  <si>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</si>
  <si>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</si>
  <si>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</si>
  <si>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</si>
  <si>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</si>
  <si>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</si>
  <si>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</si>
  <si>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</si>
  <si>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</si>
  <si>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</si>
  <si>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</si>
  <si>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</si>
  <si>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</si>
  <si>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</si>
  <si>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</si>
  <si>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</si>
  <si>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</si>
  <si>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</si>
  <si>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</si>
  <si>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</si>
  <si>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</si>
  <si>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</si>
  <si>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</si>
  <si>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</si>
  <si>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</si>
  <si>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</si>
  <si>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</si>
  <si>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</si>
  <si>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</si>
  <si>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</si>
  <si>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</si>
  <si>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</si>
  <si>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</si>
  <si>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</si>
  <si>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</si>
  <si>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</si>
  <si>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</si>
  <si>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</si>
  <si>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</si>
  <si>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</si>
  <si>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</si>
  <si>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</si>
  <si>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</si>
  <si>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</si>
  <si>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</si>
  <si>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</si>
  <si>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</si>
  <si>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</si>
  <si>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</si>
  <si>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</si>
  <si>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</si>
  <si>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</si>
  <si>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</si>
  <si>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</si>
  <si>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</si>
  <si>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</si>
  <si>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</si>
  <si>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</si>
  <si>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</si>
  <si>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</si>
  <si>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</si>
  <si>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</si>
  <si>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</si>
  <si>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</si>
  <si>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</si>
  <si>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</si>
  <si>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</si>
  <si>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</si>
  <si>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</si>
  <si>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</si>
  <si>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</si>
  <si>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</si>
  <si>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</si>
  <si>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</si>
  <si>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</si>
  <si>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</si>
  <si>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</si>
  <si>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</si>
  <si>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</si>
  <si>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</si>
  <si>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</si>
  <si>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</si>
  <si>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</si>
  <si>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</si>
  <si>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</si>
  <si>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</si>
  <si>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</si>
  <si>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</si>
  <si>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</si>
  <si>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</si>
  <si>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</si>
  <si>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</si>
  <si>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</si>
  <si>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</si>
  <si>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</si>
  <si>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</si>
  <si>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</si>
  <si>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</si>
  <si>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</si>
  <si>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</si>
  <si>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</si>
  <si>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</si>
  <si>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</si>
  <si>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</si>
  <si>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</si>
  <si>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</si>
  <si>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</si>
  <si>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</si>
  <si>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</si>
  <si>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</si>
  <si>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</si>
  <si>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</si>
  <si>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</si>
  <si>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</si>
  <si>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</si>
  <si>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</si>
  <si>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</si>
  <si>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</si>
  <si>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</si>
  <si>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</si>
  <si>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</si>
  <si>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</si>
  <si>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</si>
  <si>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</si>
  <si>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</si>
  <si>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</si>
  <si>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</si>
  <si>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</si>
  <si>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</si>
  <si>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</si>
  <si>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</si>
  <si>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</si>
  <si>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</si>
  <si>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</si>
  <si>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</si>
  <si>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</si>
  <si>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</si>
  <si>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</si>
  <si>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</si>
  <si>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</si>
  <si>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</si>
  <si>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</si>
  <si>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</si>
  <si>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</si>
  <si>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</si>
  <si>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</si>
  <si>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</si>
  <si>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</si>
  <si>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</si>
  <si>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</si>
  <si>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</si>
  <si>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</si>
  <si>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</si>
  <si>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</si>
  <si>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</si>
  <si>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</si>
  <si>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</si>
  <si>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</si>
  <si>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</si>
  <si>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</si>
  <si>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</si>
  <si>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</si>
  <si>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</si>
  <si>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</si>
  <si>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</si>
  <si>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</si>
  <si>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</si>
  <si>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</si>
  <si>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</si>
  <si>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</si>
  <si>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</si>
  <si>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</si>
  <si>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</si>
  <si>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</si>
  <si>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</si>
  <si>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</si>
  <si>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</si>
  <si>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</si>
  <si>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</si>
  <si>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</si>
  <si>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</si>
  <si>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</si>
  <si>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</si>
  <si>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</si>
  <si>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</si>
  <si>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</si>
  <si>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</si>
  <si>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</si>
  <si>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</si>
  <si>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</si>
  <si>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</si>
  <si>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</si>
  <si>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</si>
  <si>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</si>
  <si>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</si>
  <si>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</si>
  <si>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</si>
  <si>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</si>
  <si>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</si>
  <si>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</si>
  <si>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</si>
  <si>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</si>
  <si>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</si>
  <si>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</si>
  <si>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</si>
  <si>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</si>
  <si>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</si>
  <si>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</si>
  <si>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</si>
  <si>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</si>
  <si>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</si>
  <si>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</si>
  <si>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</si>
  <si>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</si>
  <si>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</si>
  <si>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</si>
  <si>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</si>
  <si>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</si>
  <si>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</si>
  <si>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</si>
  <si>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</si>
  <si>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</si>
  <si>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</si>
  <si>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</si>
  <si>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</si>
  <si>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</si>
  <si>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</si>
  <si>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</si>
  <si>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</si>
  <si>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</si>
  <si>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</si>
  <si>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</si>
  <si>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</si>
  <si>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</si>
  <si>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</si>
  <si>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</si>
  <si>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</si>
  <si>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</si>
  <si>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</si>
  <si>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</si>
  <si>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</si>
  <si>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</si>
  <si>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</si>
  <si>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</si>
  <si>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</si>
  <si>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</si>
  <si>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</si>
  <si>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</si>
  <si>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</si>
  <si>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</si>
  <si>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</si>
  <si>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</si>
  <si>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</si>
  <si>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</si>
  <si>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</si>
  <si>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</si>
  <si>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</si>
  <si>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</si>
  <si>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</si>
  <si>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</si>
  <si>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</si>
  <si>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</si>
  <si>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</si>
  <si>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</si>
  <si>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</si>
  <si>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</si>
  <si>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</si>
  <si>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</si>
  <si>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</si>
  <si>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</si>
  <si>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</si>
  <si>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</si>
  <si>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</si>
  <si>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</si>
  <si>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</si>
  <si>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</si>
  <si>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</si>
  <si>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</si>
  <si>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</si>
  <si>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</si>
  <si>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</si>
  <si>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</si>
  <si>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</si>
  <si>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</si>
  <si>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</si>
  <si>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</si>
  <si>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</si>
  <si>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</si>
  <si>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</si>
  <si>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</si>
  <si>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</si>
  <si>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</si>
  <si>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</si>
  <si>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</si>
  <si>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</si>
  <si>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</si>
  <si>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</si>
  <si>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</si>
  <si>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</si>
  <si>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</si>
  <si>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</si>
  <si>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</si>
  <si>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</si>
  <si>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</si>
  <si>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</si>
  <si>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</si>
  <si>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</si>
  <si>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</si>
  <si>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</si>
  <si>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</si>
  <si>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</si>
  <si>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</si>
  <si>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</si>
  <si>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</si>
  <si>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</si>
  <si>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</si>
  <si>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</si>
  <si>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</si>
  <si>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</si>
  <si>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</si>
  <si>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</si>
  <si>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</si>
  <si>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</si>
  <si>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</si>
  <si>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</si>
  <si>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</si>
  <si>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</si>
  <si>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</si>
  <si>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</si>
  <si>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</si>
  <si>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</si>
  <si>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</si>
  <si>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</si>
  <si>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</si>
  <si>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</si>
  <si>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</si>
  <si>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</si>
  <si>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</si>
  <si>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</si>
  <si>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</si>
  <si>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</si>
  <si>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</si>
  <si>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</si>
  <si>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</si>
  <si>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</si>
  <si>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</si>
  <si>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</si>
  <si>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</si>
  <si>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</si>
  <si>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</si>
  <si>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</si>
  <si>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</si>
  <si>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</si>
  <si>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</si>
  <si>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</si>
  <si>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</si>
  <si>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</si>
  <si>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</si>
  <si>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</si>
  <si>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</si>
  <si>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</si>
  <si>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</si>
  <si>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</si>
  <si>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</si>
  <si>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</si>
  <si>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</si>
  <si>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</si>
  <si>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</si>
  <si>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</si>
  <si>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</si>
  <si>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</si>
  <si>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</si>
  <si>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</si>
  <si>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</si>
  <si>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</si>
  <si>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</si>
  <si>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</si>
  <si>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</si>
  <si>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</si>
  <si>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</si>
  <si>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</si>
  <si>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</si>
  <si>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</si>
  <si>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</si>
  <si>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</si>
  <si>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</si>
  <si>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</si>
  <si>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</si>
  <si>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</si>
  <si>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</si>
  <si>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</si>
  <si>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</si>
  <si>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</si>
  <si>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</si>
  <si>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</si>
  <si>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</si>
  <si>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</si>
  <si>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</si>
  <si>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</si>
  <si>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</si>
  <si>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</si>
  <si>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</si>
  <si>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</si>
  <si>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</si>
  <si>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</si>
  <si>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</si>
  <si>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</si>
  <si>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</si>
  <si>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</si>
  <si>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</si>
  <si>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</si>
  <si>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</si>
  <si>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</si>
  <si>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</si>
  <si>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</si>
  <si>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</si>
  <si>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</si>
  <si>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</si>
  <si>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</si>
  <si>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</si>
  <si>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</si>
  <si>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</si>
  <si>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</si>
  <si>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</si>
  <si>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</si>
  <si>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</si>
  <si>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</si>
  <si>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</si>
  <si>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</si>
  <si>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</si>
  <si>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</si>
  <si>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</si>
  <si>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</si>
  <si>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</si>
  <si>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</si>
  <si>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</si>
  <si>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</si>
  <si>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</si>
  <si>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</si>
  <si>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</si>
  <si>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</si>
  <si>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</si>
  <si>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</si>
  <si>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</si>
  <si>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</si>
  <si>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</si>
  <si>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</si>
  <si>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</si>
  <si>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</si>
  <si>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</si>
  <si>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</si>
  <si>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</si>
  <si>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</si>
  <si>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</si>
  <si>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</si>
  <si>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</si>
  <si>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</si>
  <si>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</si>
  <si>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</si>
  <si>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</si>
  <si>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</si>
  <si>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</si>
  <si>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</si>
  <si>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</si>
  <si>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</si>
  <si>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</si>
  <si>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</si>
  <si>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</si>
  <si>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</si>
  <si>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</si>
  <si>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</si>
  <si>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</si>
  <si>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</si>
  <si>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</si>
  <si>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</si>
  <si>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</si>
  <si>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</si>
  <si>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</si>
  <si>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</si>
  <si>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</si>
  <si>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</si>
  <si>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</si>
  <si>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</si>
  <si>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</si>
  <si>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</si>
  <si>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</si>
  <si>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</si>
  <si>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</si>
  <si>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</si>
  <si>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</si>
  <si>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</si>
  <si>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</si>
  <si>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</si>
  <si>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</si>
  <si>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</si>
  <si>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</si>
  <si>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</si>
  <si>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</si>
  <si>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</si>
  <si>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</si>
  <si>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</si>
  <si>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</si>
  <si>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</si>
  <si>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</si>
  <si>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</si>
  <si>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</si>
  <si>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</si>
  <si>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</si>
  <si>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</si>
  <si>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</si>
  <si>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</si>
  <si>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</si>
  <si>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</si>
  <si>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</si>
  <si>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</si>
  <si>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</si>
  <si>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</si>
  <si>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</si>
  <si>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</si>
  <si>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</si>
  <si>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</si>
  <si>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</si>
  <si>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</si>
  <si>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</si>
  <si>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</si>
  <si>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</si>
  <si>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</si>
  <si>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</si>
  <si>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</si>
  <si>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</si>
  <si>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</si>
  <si>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</si>
  <si>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</si>
  <si>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</si>
  <si>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</si>
  <si>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</si>
  <si>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</si>
  <si>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</si>
  <si>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</si>
  <si>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</si>
  <si>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</si>
  <si>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</si>
  <si>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</si>
  <si>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</si>
  <si>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</si>
  <si>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</si>
  <si>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</si>
  <si>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</si>
  <si>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</si>
  <si>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</si>
  <si>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</si>
  <si>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</si>
  <si>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</si>
  <si>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</si>
  <si>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</si>
  <si>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</si>
  <si>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</si>
  <si>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</si>
  <si>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</si>
  <si>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</si>
  <si>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</si>
  <si>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</si>
  <si>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</si>
  <si>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</si>
  <si>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</si>
  <si>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</si>
  <si>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</si>
  <si>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</si>
  <si>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</si>
  <si>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</si>
  <si>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</si>
  <si>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</si>
  <si>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</si>
  <si>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</si>
  <si>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</si>
  <si>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</si>
  <si>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</si>
  <si>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</si>
  <si>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</si>
  <si>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</si>
  <si>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</si>
  <si>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</si>
  <si>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</si>
  <si>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</si>
  <si>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</si>
  <si>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</si>
  <si>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</si>
  <si>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</si>
  <si>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</si>
  <si>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</si>
  <si>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</si>
  <si>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</si>
  <si>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</si>
  <si>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</si>
  <si>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</si>
  <si>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</si>
  <si>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</si>
  <si>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</si>
  <si>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</si>
  <si>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</si>
  <si>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</si>
  <si>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</si>
  <si>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</si>
  <si>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</si>
  <si>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</si>
  <si>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</si>
  <si>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</si>
  <si>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</si>
  <si>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</si>
  <si>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</si>
  <si>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</si>
  <si>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</si>
  <si>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</si>
  <si>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</si>
  <si>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</si>
  <si>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</si>
  <si>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</si>
  <si>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</si>
  <si>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</si>
  <si>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</si>
  <si>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</si>
  <si>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</si>
  <si>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</si>
  <si>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</si>
  <si>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</si>
  <si>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</si>
  <si>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</si>
  <si>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</si>
  <si>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</si>
  <si>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</si>
  <si>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</si>
  <si>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</si>
  <si>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</si>
  <si>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</si>
  <si>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</si>
  <si>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</si>
  <si>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</si>
  <si>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</si>
  <si>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</si>
  <si>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</si>
  <si>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</si>
  <si>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</si>
  <si>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</si>
  <si>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</si>
  <si>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</si>
  <si>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</si>
  <si>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</si>
  <si>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</si>
  <si>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</si>
  <si>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</si>
  <si>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</si>
  <si>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</si>
  <si>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</si>
  <si>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</si>
  <si>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</si>
  <si>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</si>
  <si>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</si>
  <si>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</si>
  <si>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</si>
  <si>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</si>
  <si>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</si>
  <si>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</si>
  <si>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</si>
  <si>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</si>
  <si>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</si>
  <si>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</si>
  <si>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</si>
  <si>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</si>
  <si>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</si>
  <si>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</si>
  <si>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</si>
  <si>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</si>
  <si>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</si>
  <si>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</si>
  <si>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</si>
  <si>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</si>
  <si>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</si>
  <si>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</si>
  <si>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</si>
  <si>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</si>
  <si>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</si>
  <si>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</si>
  <si>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</si>
  <si>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</si>
  <si>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</si>
  <si>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</si>
  <si>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</si>
  <si>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</si>
  <si>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</si>
  <si>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</si>
  <si>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</si>
  <si>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</si>
  <si>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</si>
  <si>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</si>
  <si>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</si>
  <si>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</si>
  <si>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</si>
  <si>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</si>
  <si>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</si>
  <si>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</si>
  <si>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</si>
  <si>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</si>
  <si>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</si>
  <si>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</si>
  <si>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</si>
  <si>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</si>
  <si>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</si>
  <si>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</si>
  <si>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</si>
  <si>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</si>
  <si>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</si>
  <si>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</si>
  <si>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</si>
  <si>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</si>
  <si>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</si>
  <si>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</si>
  <si>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</si>
  <si>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</si>
  <si>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</si>
  <si>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</si>
  <si>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</si>
  <si>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</si>
  <si>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</si>
  <si>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</si>
  <si>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</si>
  <si>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</si>
  <si>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</si>
  <si>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</si>
  <si>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</si>
  <si>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</si>
  <si>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</si>
  <si>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</si>
  <si>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</si>
  <si>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</si>
  <si>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</si>
  <si>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</si>
  <si>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</si>
  <si>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</si>
  <si>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</si>
  <si>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</si>
  <si>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</si>
  <si>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</si>
  <si>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</si>
  <si>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</si>
  <si>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</si>
  <si>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</si>
  <si>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</si>
  <si>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</si>
  <si>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</si>
  <si>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</si>
  <si>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</si>
  <si>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</si>
  <si>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</si>
  <si>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</si>
  <si>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</si>
  <si>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</si>
  <si>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</si>
  <si>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</si>
  <si>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</si>
  <si>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</si>
  <si>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</si>
  <si>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</si>
  <si>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</si>
  <si>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</si>
  <si>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</si>
  <si>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</si>
  <si>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</si>
  <si>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</si>
  <si>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</si>
  <si>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</si>
  <si>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</si>
  <si>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</si>
  <si>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</si>
  <si>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</si>
  <si>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</si>
  <si>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</si>
  <si>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</si>
  <si>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</si>
  <si>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</si>
  <si>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</si>
  <si>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</si>
  <si>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</si>
  <si>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</si>
  <si>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</si>
  <si>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</si>
  <si>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</si>
  <si>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</si>
  <si>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</si>
  <si>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</si>
  <si>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</si>
  <si>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</si>
  <si>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</si>
  <si>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</si>
  <si>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</si>
  <si>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</si>
  <si>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</si>
  <si>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</si>
  <si>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</si>
  <si>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</si>
  <si>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</si>
  <si>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</si>
  <si>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</si>
  <si>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</si>
  <si>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</si>
  <si>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</si>
  <si>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</si>
  <si>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</si>
  <si>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</si>
  <si>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</si>
  <si>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</si>
  <si>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</si>
  <si>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</si>
  <si>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</si>
  <si>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</si>
  <si>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</si>
  <si>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</si>
  <si>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</si>
  <si>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</si>
  <si>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</si>
  <si>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</si>
  <si>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</si>
  <si>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</si>
  <si>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</si>
  <si>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</si>
  <si>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</si>
  <si>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</si>
  <si>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</si>
  <si>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</si>
  <si>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</si>
  <si>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</si>
  <si>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</si>
  <si>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</si>
  <si>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</si>
  <si>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</si>
  <si>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</si>
  <si>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</si>
  <si>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</si>
  <si>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</si>
  <si>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</si>
  <si>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</si>
  <si>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</si>
  <si>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</si>
  <si>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</si>
  <si>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</si>
  <si>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</si>
  <si>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</si>
  <si>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</si>
  <si>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</si>
  <si>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</si>
  <si>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</si>
  <si>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</si>
  <si>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</si>
  <si>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</si>
  <si>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</si>
  <si>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</si>
  <si>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</si>
  <si>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</si>
  <si>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</si>
  <si>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</si>
  <si>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</si>
  <si>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</si>
  <si>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</si>
  <si>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</si>
  <si>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</si>
  <si>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</si>
  <si>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</si>
  <si>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</si>
  <si>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</si>
  <si>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</si>
  <si>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</si>
  <si>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</si>
  <si>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</si>
  <si>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</si>
  <si>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</si>
  <si>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</si>
  <si>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</si>
  <si>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</si>
  <si>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</si>
  <si>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</si>
  <si>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</si>
  <si>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</si>
  <si>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</si>
  <si>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</si>
  <si>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</si>
  <si>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</si>
  <si>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</si>
  <si>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</si>
  <si>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</si>
  <si>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</si>
  <si>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</si>
  <si>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</si>
  <si>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</si>
  <si>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</si>
  <si>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</si>
  <si>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</si>
  <si>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</si>
  <si>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</si>
  <si>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</si>
  <si>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</si>
  <si>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</si>
  <si>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</si>
  <si>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</si>
  <si>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</si>
  <si>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</si>
  <si>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</si>
  <si>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</si>
  <si>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</si>
  <si>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</si>
  <si>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</si>
  <si>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</si>
  <si>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</si>
  <si>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</si>
  <si>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</si>
  <si>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</si>
  <si>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</si>
  <si>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</si>
  <si>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</si>
  <si>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</si>
  <si>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</si>
  <si>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</si>
  <si>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</si>
  <si>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</si>
  <si>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</si>
  <si>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</si>
  <si>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</si>
  <si>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</si>
  <si>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</si>
  <si>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</si>
  <si>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</si>
  <si>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</si>
  <si>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</si>
  <si>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</si>
  <si>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</si>
  <si>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</si>
  <si>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</si>
  <si>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</si>
  <si>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</si>
  <si>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</si>
  <si>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</si>
  <si>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</si>
  <si>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</si>
  <si>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</si>
  <si>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</si>
  <si>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</si>
  <si>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</si>
  <si>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</si>
  <si>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</si>
  <si>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</si>
  <si>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</si>
  <si>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</si>
  <si>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</si>
  <si>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</si>
  <si>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</si>
  <si>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</si>
  <si>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</si>
  <si>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</si>
  <si>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</si>
  <si>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</si>
  <si>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</si>
  <si>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</si>
  <si>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</si>
  <si>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</si>
  <si>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</si>
  <si>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</si>
  <si>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</si>
  <si>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</si>
  <si>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</si>
  <si>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</si>
  <si>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</si>
  <si>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</si>
  <si>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</si>
  <si>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</si>
  <si>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</si>
  <si>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</si>
  <si>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</si>
  <si>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</si>
  <si>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</si>
  <si>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</si>
  <si>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</si>
  <si>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</si>
  <si>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</si>
  <si>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</si>
  <si>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</si>
  <si>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</si>
  <si>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</si>
  <si>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</si>
  <si>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</si>
  <si>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</si>
  <si>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</si>
  <si>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</si>
  <si>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</si>
  <si>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</si>
  <si>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</si>
  <si>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</si>
  <si>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</si>
  <si>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</si>
  <si>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</si>
  <si>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</si>
  <si>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</si>
  <si>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</si>
  <si>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</si>
  <si>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</si>
  <si>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</si>
  <si>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</si>
  <si>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</si>
  <si>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</si>
  <si>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</si>
  <si>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</si>
  <si>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</si>
  <si>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</si>
  <si>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</si>
  <si>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</si>
  <si>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</si>
  <si>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</si>
  <si>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</si>
  <si>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</si>
  <si>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</si>
  <si>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</si>
  <si>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</si>
  <si>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</si>
  <si>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</si>
  <si>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</si>
  <si>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</si>
  <si>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</si>
  <si>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</si>
  <si>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</si>
  <si>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</si>
  <si>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</si>
  <si>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</si>
  <si>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</si>
  <si>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</si>
  <si>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</si>
  <si>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</si>
  <si>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</si>
  <si>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</si>
  <si>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</si>
  <si>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</si>
  <si>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</si>
  <si>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</si>
  <si>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</si>
  <si>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</si>
  <si>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</si>
  <si>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</si>
  <si>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</si>
  <si>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</si>
  <si>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</si>
  <si>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</si>
  <si>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</si>
  <si>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</si>
  <si>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</si>
  <si>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</si>
  <si>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</si>
  <si>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</si>
  <si>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</si>
  <si>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</si>
  <si>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</si>
  <si>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</si>
  <si>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</si>
  <si>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</si>
  <si>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</si>
  <si>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</si>
  <si>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</si>
  <si>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</si>
  <si>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</si>
  <si>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</si>
  <si>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</si>
  <si>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</si>
  <si>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</si>
  <si>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</si>
  <si>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</si>
  <si>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</si>
  <si>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</si>
  <si>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</si>
  <si>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</si>
  <si>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</si>
  <si>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</si>
  <si>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</si>
  <si>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</si>
  <si>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</si>
  <si>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</si>
  <si>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</si>
  <si>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</si>
  <si>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</si>
  <si>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</si>
  <si>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</si>
  <si>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</si>
  <si>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</si>
  <si>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</si>
  <si>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</si>
  <si>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</si>
  <si>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</si>
  <si>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</si>
  <si>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</si>
  <si>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</si>
  <si>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</si>
  <si>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</si>
  <si>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</si>
  <si>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</si>
  <si>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</si>
  <si>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</si>
  <si>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</si>
  <si>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</si>
  <si>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</si>
  <si>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</si>
  <si>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</si>
  <si>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</si>
  <si>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</si>
  <si>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</si>
  <si>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</si>
  <si>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</si>
  <si>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</si>
  <si>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</si>
  <si>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</si>
  <si>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</si>
  <si>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</si>
  <si>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</si>
  <si>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</si>
  <si>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</si>
  <si>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</si>
  <si>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</si>
  <si>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</si>
  <si>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</si>
  <si>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</si>
  <si>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</si>
  <si>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</si>
  <si>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</si>
  <si>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</si>
  <si>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</si>
  <si>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</si>
  <si>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</si>
  <si>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</si>
  <si>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</si>
  <si>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</si>
  <si>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</si>
  <si>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</si>
  <si>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</si>
  <si>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</si>
  <si>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</si>
  <si>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</si>
  <si>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</si>
  <si>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</si>
  <si>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</si>
  <si>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</si>
  <si>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</si>
  <si>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</si>
  <si>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</si>
  <si>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</si>
  <si>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</si>
  <si>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</si>
  <si>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</si>
  <si>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</si>
  <si>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</si>
  <si>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</si>
  <si>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</si>
  <si>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</si>
  <si>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</si>
  <si>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</si>
  <si>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</si>
  <si>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</si>
  <si>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</si>
  <si>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</si>
  <si>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</si>
  <si>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</si>
  <si>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</si>
  <si>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</si>
  <si>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</si>
  <si>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</si>
  <si>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</si>
  <si>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</si>
  <si>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</si>
  <si>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</si>
  <si>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</si>
  <si>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</si>
  <si>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</si>
  <si>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</si>
  <si>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</si>
  <si>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</si>
  <si>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</si>
  <si>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</si>
  <si>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</si>
  <si>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</si>
  <si>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</si>
  <si>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</si>
  <si>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</si>
  <si>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</si>
  <si>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</si>
  <si>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</si>
  <si>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</si>
  <si>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</si>
  <si>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</si>
  <si>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</si>
  <si>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</si>
  <si>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</si>
  <si>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</si>
  <si>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</si>
  <si>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</si>
  <si>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</si>
  <si>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</si>
  <si>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</si>
  <si>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</si>
  <si>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</si>
  <si>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</si>
  <si>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</si>
  <si>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</si>
  <si>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</si>
  <si>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</si>
  <si>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</si>
  <si>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</si>
  <si>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</si>
  <si>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</si>
  <si>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</si>
  <si>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</si>
  <si>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</si>
  <si>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</si>
  <si>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</si>
  <si>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</si>
  <si>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</si>
  <si>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</si>
  <si>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</si>
  <si>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</si>
  <si>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</si>
  <si>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</si>
  <si>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</si>
  <si>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</si>
  <si>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</si>
  <si>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</si>
  <si>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</si>
  <si>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</si>
  <si>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</si>
  <si>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</si>
  <si>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</si>
  <si>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</si>
  <si>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</si>
  <si>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</si>
  <si>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</si>
  <si>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</si>
  <si>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</si>
  <si>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</si>
  <si>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</si>
  <si>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</si>
  <si>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</si>
  <si>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</si>
  <si>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</si>
  <si>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</si>
  <si>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</si>
  <si>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</si>
  <si>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</si>
  <si>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</si>
  <si>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</si>
  <si>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</si>
  <si>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</si>
  <si>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</si>
  <si>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</si>
  <si>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</si>
  <si>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</si>
  <si>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</si>
  <si>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</si>
  <si>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</si>
  <si>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</si>
  <si>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</si>
  <si>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</si>
  <si>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</si>
  <si>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</si>
  <si>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</si>
  <si>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</si>
  <si>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</si>
  <si>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</si>
  <si>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</si>
  <si>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</si>
  <si>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</si>
  <si>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</si>
  <si>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</si>
  <si>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</si>
  <si>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</si>
  <si>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</si>
  <si>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</si>
  <si>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</si>
  <si>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</si>
  <si>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</si>
  <si>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</si>
  <si>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</si>
  <si>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</si>
  <si>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</si>
  <si>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</si>
  <si>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</si>
  <si>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</si>
  <si>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</si>
  <si>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</si>
  <si>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</si>
  <si>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</si>
  <si>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</si>
  <si>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</si>
  <si>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</si>
  <si>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</si>
  <si>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</si>
  <si>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</si>
  <si>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</si>
  <si>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</si>
  <si>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</si>
  <si>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</si>
  <si>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</si>
  <si>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</si>
  <si>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</si>
  <si>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</si>
  <si>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</si>
  <si>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</si>
  <si>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</si>
  <si>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</si>
  <si>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</si>
  <si>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</si>
  <si>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</si>
  <si>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</si>
  <si>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</si>
  <si>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</si>
  <si>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</si>
  <si>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</si>
  <si>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</si>
  <si>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</si>
  <si>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</si>
  <si>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</si>
  <si>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</si>
  <si>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</si>
  <si>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</si>
  <si>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</si>
  <si>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</si>
  <si>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</si>
  <si>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</si>
  <si>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</si>
  <si>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</si>
  <si>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</si>
  <si>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</si>
  <si>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</si>
  <si>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</si>
  <si>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</si>
  <si>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</si>
  <si>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</si>
  <si>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</si>
  <si>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</si>
  <si>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</si>
  <si>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</si>
  <si>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</si>
  <si>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</si>
  <si>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</si>
  <si>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</si>
  <si>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</si>
  <si>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</si>
  <si>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</si>
  <si>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</si>
  <si>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</si>
  <si>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</si>
  <si>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</si>
  <si>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</si>
  <si>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</si>
  <si>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</si>
  <si>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</si>
  <si>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</si>
  <si>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</si>
  <si>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</si>
  <si>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</si>
  <si>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</si>
  <si>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</si>
  <si>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</si>
  <si>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</si>
  <si>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</si>
  <si>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</si>
  <si>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</si>
  <si>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</si>
  <si>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</si>
  <si>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</si>
  <si>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</si>
  <si>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</si>
  <si>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</si>
  <si>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</si>
  <si>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</si>
  <si>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</si>
  <si>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</si>
  <si>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</si>
  <si>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</si>
  <si>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</si>
  <si>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</si>
  <si>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</si>
  <si>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</si>
  <si>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</si>
  <si>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</si>
  <si>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</si>
  <si>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</si>
  <si>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</si>
  <si>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</si>
  <si>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</si>
  <si>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</si>
  <si>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</si>
  <si>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</si>
  <si>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</si>
  <si>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</si>
  <si>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</si>
  <si>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</si>
  <si>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</si>
  <si>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</si>
  <si>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</si>
  <si>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</si>
  <si>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</si>
  <si>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</si>
  <si>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</si>
  <si>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</si>
  <si>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</si>
  <si>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</si>
  <si>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</si>
  <si>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</si>
  <si>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</si>
  <si>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</si>
  <si>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</si>
  <si>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</si>
  <si>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</si>
  <si>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</si>
  <si>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</si>
  <si>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</si>
  <si>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</si>
  <si>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</si>
  <si>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</si>
  <si>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</si>
  <si>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</si>
  <si>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</si>
  <si>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</si>
  <si>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</si>
  <si>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</si>
  <si>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</si>
  <si>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</si>
  <si>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</si>
  <si>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</si>
  <si>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</si>
  <si>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</si>
  <si>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</si>
  <si>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</si>
  <si>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</si>
  <si>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</si>
  <si>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</si>
  <si>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</si>
  <si>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</si>
  <si>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</si>
  <si>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</si>
  <si>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</si>
  <si>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</si>
  <si>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</si>
  <si>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</si>
  <si>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</si>
  <si>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</si>
  <si>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</si>
  <si>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</si>
  <si>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</si>
  <si>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</si>
  <si>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</si>
  <si>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</si>
  <si>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</si>
  <si>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</si>
  <si>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</si>
  <si>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</si>
  <si>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</si>
  <si>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</si>
  <si>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</si>
  <si>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</si>
  <si>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</si>
  <si>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</si>
  <si>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</si>
  <si>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</si>
  <si>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</si>
  <si>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</si>
  <si>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</si>
  <si>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</si>
  <si>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</si>
  <si>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</si>
  <si>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</si>
  <si>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</si>
  <si>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</si>
  <si>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</si>
  <si>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</si>
  <si>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</si>
  <si>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</si>
  <si>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</si>
  <si>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</si>
  <si>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</si>
  <si>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</si>
  <si>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</si>
  <si>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</si>
  <si>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</si>
  <si>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</si>
  <si>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</si>
  <si>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</si>
  <si>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</si>
  <si>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</si>
  <si>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</si>
  <si>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</si>
  <si>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</si>
  <si>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</si>
  <si>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</si>
  <si>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</si>
  <si>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</si>
  <si>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</si>
  <si>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</si>
  <si>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</si>
  <si>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</si>
  <si>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</si>
  <si>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</si>
  <si>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</si>
  <si>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</si>
  <si>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</si>
  <si>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</si>
  <si>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</si>
  <si>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</si>
  <si>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</si>
  <si>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</si>
  <si>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</si>
  <si>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</si>
  <si>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</si>
  <si>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</si>
  <si>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</si>
  <si>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</si>
  <si>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</si>
  <si>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</si>
  <si>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</si>
  <si>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</si>
  <si>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</si>
  <si>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</si>
  <si>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</si>
  <si>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</si>
  <si>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</si>
  <si>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</si>
  <si>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</si>
  <si>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</si>
  <si>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</si>
  <si>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</si>
  <si>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</si>
  <si>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</si>
  <si>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</si>
  <si>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</si>
  <si>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</si>
  <si>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</si>
  <si>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</si>
  <si>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</si>
  <si>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</si>
  <si>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</si>
  <si>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</si>
  <si>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</si>
  <si>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</si>
  <si>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</si>
  <si>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</si>
  <si>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</si>
  <si>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</si>
  <si>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</si>
  <si>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</si>
  <si>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</si>
  <si>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</si>
  <si>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</si>
  <si>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</si>
  <si>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</si>
  <si>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</si>
  <si>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</si>
  <si>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</si>
  <si>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</si>
  <si>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</si>
  <si>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</si>
  <si>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</si>
  <si>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</si>
  <si>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</si>
  <si>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</si>
  <si>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</si>
  <si>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</si>
  <si>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</si>
  <si>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</si>
  <si>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</si>
  <si>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</si>
  <si>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</si>
  <si>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</si>
  <si>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</si>
  <si>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</si>
  <si>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</si>
  <si>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</si>
  <si>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</si>
  <si>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</si>
  <si>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</si>
  <si>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</si>
  <si>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</si>
  <si>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</si>
  <si>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</si>
  <si>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</si>
  <si>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</si>
  <si>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</si>
  <si>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</si>
  <si>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</si>
  <si>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</si>
  <si>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</si>
  <si>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</si>
  <si>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</si>
  <si>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</si>
  <si>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</si>
  <si>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</si>
  <si>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</si>
  <si>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</si>
  <si>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</si>
  <si>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</si>
  <si>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</si>
  <si>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</si>
  <si>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</si>
  <si>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</si>
  <si>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</si>
  <si>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</si>
  <si>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</si>
  <si>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</si>
  <si>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</si>
  <si>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</si>
  <si>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</si>
  <si>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</si>
  <si>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</si>
  <si>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</si>
  <si>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</si>
  <si>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</si>
  <si>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</si>
  <si>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</si>
  <si>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</si>
  <si>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</si>
  <si>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</si>
  <si>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</si>
  <si>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</si>
  <si>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</si>
  <si>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</si>
  <si>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</si>
  <si>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</si>
  <si>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</si>
  <si>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</si>
  <si>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</si>
  <si>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</si>
  <si>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</si>
  <si>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</si>
  <si>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</si>
  <si>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</si>
  <si>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</si>
  <si>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</si>
  <si>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</si>
  <si>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</si>
  <si>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</si>
  <si>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</si>
  <si>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</si>
  <si>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</si>
  <si>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</si>
  <si>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</si>
  <si>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</si>
  <si>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</si>
  <si>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</si>
  <si>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</si>
  <si>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</si>
  <si>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</si>
  <si>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</si>
  <si>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</si>
  <si>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</si>
  <si>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</si>
  <si>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</si>
  <si>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</si>
  <si>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</si>
  <si>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</si>
  <si>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</si>
  <si>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</si>
  <si>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</si>
  <si>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</si>
  <si>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</si>
  <si>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</si>
  <si>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</si>
  <si>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</si>
  <si>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</si>
  <si>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</si>
  <si>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</si>
  <si>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</si>
  <si>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</si>
  <si>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</si>
  <si>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</si>
  <si>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</si>
  <si>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</si>
  <si>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</si>
  <si>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</si>
  <si>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</si>
  <si>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</si>
  <si>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</si>
  <si>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</si>
  <si>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</si>
  <si>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</si>
  <si>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</si>
  <si>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</si>
  <si>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</si>
  <si>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</si>
  <si>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</si>
  <si>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</si>
  <si>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</si>
  <si>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</si>
  <si>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</si>
  <si>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</si>
  <si>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</si>
  <si>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</si>
  <si>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</si>
  <si>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</si>
  <si>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</si>
  <si>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</si>
  <si>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</si>
  <si>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</si>
  <si>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</si>
  <si>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</si>
  <si>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</si>
  <si>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</si>
  <si>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</si>
  <si>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</si>
  <si>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</si>
  <si>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</si>
  <si>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</si>
  <si>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</si>
  <si>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</si>
  <si>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</si>
  <si>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</si>
  <si>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</si>
  <si>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</si>
  <si>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</si>
  <si>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</si>
  <si>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</si>
  <si>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</si>
  <si>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</si>
  <si>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</si>
  <si>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</si>
  <si>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</si>
  <si>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</si>
  <si>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</si>
  <si>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</si>
  <si>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</si>
  <si>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</si>
  <si>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</si>
  <si>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</si>
  <si>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</si>
  <si>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</si>
  <si>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</si>
  <si>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</si>
  <si>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</si>
  <si>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</si>
  <si>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</si>
  <si>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</si>
  <si>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</si>
  <si>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</si>
  <si>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</si>
  <si>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</si>
  <si>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</si>
  <si>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</si>
  <si>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</si>
  <si>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</si>
  <si>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</si>
  <si>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</si>
  <si>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</si>
  <si>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</si>
  <si>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</si>
  <si>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</si>
  <si>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</si>
  <si>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</si>
  <si>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</si>
  <si>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</si>
  <si>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</si>
  <si>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</si>
  <si>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</si>
  <si>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</si>
  <si>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</si>
  <si>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</si>
  <si>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</si>
  <si>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</si>
  <si>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</si>
  <si>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</si>
  <si>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</si>
  <si>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</si>
  <si>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</si>
  <si>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</si>
  <si>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</si>
  <si>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</si>
  <si>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</si>
  <si>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</si>
  <si>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</si>
  <si>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</si>
  <si>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</si>
  <si>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</si>
  <si>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</si>
  <si>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</si>
  <si>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</si>
  <si>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</si>
  <si>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</si>
  <si>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</si>
  <si>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</si>
  <si>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</si>
  <si>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</si>
  <si>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</si>
  <si>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</si>
  <si>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</si>
  <si>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</si>
  <si>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</si>
  <si>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</si>
  <si>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</si>
  <si>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</si>
  <si>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</si>
  <si>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</si>
  <si>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</si>
  <si>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</si>
  <si>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</si>
  <si>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</si>
  <si>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</si>
  <si>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</si>
  <si>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</si>
  <si>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</si>
  <si>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</si>
  <si>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</si>
  <si>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</si>
  <si>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</si>
  <si>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</si>
  <si>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</si>
  <si>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</si>
  <si>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</si>
  <si>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</si>
  <si>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</si>
  <si>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</si>
  <si>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</si>
  <si>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</si>
  <si>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</si>
  <si>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</si>
  <si>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</si>
  <si>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</si>
  <si>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</si>
  <si>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</si>
  <si>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</si>
  <si>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</si>
  <si>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</si>
  <si>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</si>
  <si>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</si>
  <si>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</si>
  <si>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</si>
  <si>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</si>
  <si>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</si>
  <si>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</si>
  <si>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</si>
  <si>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</si>
  <si>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</si>
  <si>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</si>
  <si>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</si>
  <si>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</si>
  <si>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</si>
  <si>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</si>
  <si>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</si>
  <si>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</si>
  <si>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</si>
  <si>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</si>
  <si>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</si>
  <si>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</si>
  <si>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</si>
  <si>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</si>
  <si>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</si>
  <si>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</si>
  <si>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</si>
  <si>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</si>
  <si>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</si>
  <si>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</si>
  <si>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</si>
  <si>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</si>
  <si>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</si>
  <si>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</si>
  <si>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</si>
  <si>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</si>
  <si>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</si>
  <si>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</si>
  <si>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</si>
  <si>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</si>
  <si>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</si>
  <si>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</si>
  <si>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</si>
  <si>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</si>
  <si>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</si>
  <si>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</si>
  <si>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</si>
  <si>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</si>
  <si>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</si>
  <si>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</si>
  <si>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</si>
  <si>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</si>
  <si>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</si>
  <si>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</si>
  <si>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</si>
  <si>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</si>
  <si>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</si>
  <si>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</si>
  <si>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</si>
  <si>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</si>
  <si>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</si>
  <si>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</si>
  <si>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</si>
  <si>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</si>
  <si>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</si>
  <si>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</si>
  <si>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</si>
  <si>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</si>
  <si>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</si>
  <si>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</si>
  <si>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</si>
  <si>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</si>
  <si>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</si>
  <si>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</si>
  <si>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</si>
  <si>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</si>
  <si>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</si>
  <si>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</si>
  <si>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</si>
  <si>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</si>
  <si>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</si>
  <si>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</si>
  <si>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</si>
  <si>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</si>
  <si>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</si>
  <si>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</si>
  <si>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</si>
  <si>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</si>
  <si>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</si>
  <si>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</si>
  <si>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</si>
  <si>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</si>
  <si>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</si>
  <si>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</si>
  <si>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</si>
  <si>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</si>
  <si>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</si>
  <si>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</si>
  <si>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</si>
  <si>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</si>
  <si>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</si>
  <si>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</si>
  <si>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</si>
  <si>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</si>
  <si>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</si>
  <si>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</si>
  <si>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</si>
  <si>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</si>
  <si>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</si>
  <si>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</si>
  <si>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</si>
  <si>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</si>
  <si>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</si>
  <si>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</si>
  <si>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</si>
  <si>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</si>
  <si>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</si>
  <si>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</si>
  <si>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</si>
  <si>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</si>
  <si>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</si>
  <si>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</si>
  <si>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</si>
  <si>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</si>
  <si>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</si>
  <si>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</si>
  <si>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</si>
  <si>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</si>
  <si>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</si>
  <si>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</si>
  <si>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</si>
  <si>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</si>
  <si>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</si>
  <si>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</si>
  <si>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</si>
  <si>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</si>
  <si>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</si>
  <si>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</si>
  <si>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</si>
  <si>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</si>
  <si>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</si>
  <si>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</si>
  <si>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</si>
  <si>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</si>
  <si>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</si>
  <si>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</si>
  <si>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</si>
  <si>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</si>
  <si>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</si>
  <si>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</si>
  <si>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</si>
  <si>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</si>
  <si>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</si>
  <si>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</si>
  <si>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</si>
  <si>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</si>
  <si>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</si>
  <si>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</si>
  <si>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</si>
  <si>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</si>
  <si>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</si>
  <si>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</si>
  <si>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</si>
  <si>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</si>
  <si>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</si>
  <si>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</si>
  <si>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</si>
  <si>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</si>
  <si>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</si>
  <si>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</si>
  <si>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</si>
  <si>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</si>
  <si>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</si>
  <si>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</si>
  <si>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</si>
  <si>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</si>
  <si>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</si>
  <si>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</si>
  <si>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</si>
  <si>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</si>
  <si>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</si>
  <si>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</si>
  <si>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</si>
  <si>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</si>
  <si>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</si>
  <si>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</si>
  <si>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</si>
  <si>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</si>
  <si>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</si>
  <si>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</si>
  <si>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</si>
  <si>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</si>
  <si>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</si>
  <si>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</si>
  <si>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</si>
  <si>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</si>
  <si>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</si>
  <si>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</si>
  <si>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</si>
  <si>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</si>
  <si>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</si>
  <si>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</si>
  <si>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</si>
  <si>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</si>
  <si>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</si>
  <si>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</si>
  <si>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</si>
  <si>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</si>
  <si>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</si>
  <si>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</si>
  <si>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</si>
  <si>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</si>
  <si>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</si>
  <si>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</si>
  <si>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</si>
  <si>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</si>
  <si>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</si>
  <si>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</si>
  <si>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</si>
  <si>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</si>
  <si>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</si>
  <si>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</si>
  <si>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</si>
  <si>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</si>
  <si>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</si>
  <si>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</si>
  <si>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</si>
  <si>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</si>
  <si>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</si>
  <si>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</si>
  <si>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</si>
  <si>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</si>
  <si>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</si>
  <si>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</si>
  <si>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</si>
  <si>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</si>
  <si>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</si>
  <si>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</si>
  <si>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</si>
  <si>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</si>
  <si>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</si>
  <si>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</si>
  <si>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</si>
  <si>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</si>
  <si>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</si>
  <si>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</si>
  <si>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</si>
  <si>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</si>
  <si>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</si>
  <si>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</si>
  <si>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</si>
  <si>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</si>
  <si>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</si>
  <si>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</si>
  <si>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</si>
  <si>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</si>
  <si>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</si>
  <si>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</si>
  <si>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</si>
  <si>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</si>
  <si>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</si>
  <si>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</si>
  <si>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</si>
  <si>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</si>
  <si>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</si>
  <si>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</si>
  <si>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</si>
  <si>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</si>
  <si>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</si>
  <si>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</si>
  <si>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</si>
  <si>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</si>
  <si>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</si>
  <si>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</si>
  <si>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</si>
  <si>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</si>
  <si>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</si>
  <si>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</si>
  <si>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</si>
  <si>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</si>
  <si>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</si>
  <si>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</si>
  <si>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</si>
  <si>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</si>
  <si>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</si>
  <si>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</si>
  <si>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</si>
  <si>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</si>
  <si>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</si>
  <si>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</si>
  <si>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</si>
  <si>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</si>
  <si>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</si>
  <si>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</si>
  <si>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</si>
  <si>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</si>
  <si>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</si>
  <si>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</si>
  <si>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</si>
  <si>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</si>
  <si>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</si>
  <si>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</si>
  <si>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</si>
  <si>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</si>
  <si>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</si>
  <si>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</si>
  <si>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</si>
  <si>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</si>
  <si>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</si>
  <si>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</si>
  <si>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</si>
  <si>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</si>
  <si>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</si>
  <si>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</si>
  <si>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</si>
  <si>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</si>
  <si>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</si>
  <si>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</si>
  <si>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</si>
  <si>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</si>
  <si>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</si>
  <si>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</si>
  <si>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</si>
  <si>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</si>
  <si>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</si>
  <si>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</si>
  <si>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</si>
  <si>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</si>
  <si>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</si>
  <si>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</si>
  <si>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</si>
  <si>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</si>
  <si>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</si>
  <si>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</si>
  <si>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</si>
  <si>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</si>
  <si>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</si>
  <si>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</si>
  <si>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</si>
  <si>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</si>
  <si>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</si>
  <si>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</si>
  <si>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</si>
  <si>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</si>
  <si>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</si>
  <si>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</si>
  <si>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</si>
  <si>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</si>
  <si>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</si>
  <si>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</si>
  <si>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</si>
  <si>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</si>
  <si>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</si>
  <si>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</si>
  <si>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</si>
  <si>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</si>
  <si>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</si>
  <si>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</si>
  <si>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</si>
  <si>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</si>
  <si>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</si>
  <si>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</si>
  <si>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</si>
  <si>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</si>
  <si>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</si>
  <si>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</si>
  <si>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</si>
  <si>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</si>
  <si>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</si>
  <si>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</si>
  <si>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</si>
  <si>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</si>
  <si>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</si>
  <si>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</si>
  <si>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</si>
  <si>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</si>
  <si>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</si>
  <si>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</si>
  <si>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</si>
  <si>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</si>
  <si>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</si>
  <si>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</si>
  <si>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</si>
  <si>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</si>
  <si>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</si>
  <si>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</si>
  <si>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</si>
  <si>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</si>
  <si>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</si>
  <si>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</si>
  <si>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</si>
  <si>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</si>
  <si>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</si>
  <si>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</si>
  <si>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</si>
  <si>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</si>
  <si>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</si>
  <si>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</si>
  <si>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</si>
  <si>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</si>
  <si>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</si>
  <si>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</si>
  <si>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</si>
  <si>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</si>
  <si>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</si>
  <si>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</si>
  <si>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</si>
  <si>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</si>
  <si>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</si>
  <si>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</si>
  <si>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</si>
  <si>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</si>
  <si>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</si>
  <si>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</si>
  <si>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</si>
  <si>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</si>
  <si>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</si>
  <si>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</si>
  <si>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</si>
  <si>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</si>
  <si>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</si>
  <si>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</si>
  <si>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</si>
  <si>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</si>
  <si>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</si>
  <si>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</si>
  <si>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</si>
  <si>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</si>
  <si>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</si>
  <si>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</si>
  <si>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</si>
  <si>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</si>
  <si>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</si>
  <si>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</si>
  <si>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</si>
  <si>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</si>
  <si>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</si>
  <si>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</si>
  <si>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</si>
  <si>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</si>
  <si>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</si>
  <si>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</si>
  <si>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</si>
  <si>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</si>
  <si>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</si>
  <si>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</si>
  <si>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</si>
  <si>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</si>
  <si>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</si>
  <si>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</si>
  <si>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</si>
  <si>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</si>
  <si>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</si>
  <si>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</si>
  <si>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</si>
  <si>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</si>
  <si>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</si>
  <si>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</si>
  <si>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</si>
  <si>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</si>
  <si>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</si>
  <si>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</si>
  <si>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</si>
  <si>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</si>
  <si>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</si>
  <si>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</si>
  <si>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</si>
  <si>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</si>
  <si>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</si>
  <si>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</si>
  <si>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</si>
  <si>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</si>
  <si>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</si>
  <si>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</si>
  <si>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</si>
  <si>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</si>
  <si>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</si>
  <si>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</si>
  <si>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</si>
  <si>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</si>
  <si>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</si>
  <si>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</si>
  <si>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</si>
  <si>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</si>
  <si>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</si>
  <si>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</si>
  <si>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</si>
  <si>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</si>
  <si>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</si>
  <si>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</si>
  <si>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</si>
  <si>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</si>
  <si>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</si>
  <si>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</si>
  <si>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</si>
  <si>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</si>
  <si>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</si>
  <si>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</si>
  <si>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</si>
  <si>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</si>
  <si>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</si>
  <si>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</si>
  <si>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</si>
  <si>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</si>
  <si>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</si>
  <si>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</si>
  <si>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</si>
  <si>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</si>
  <si>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</si>
  <si>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</si>
  <si>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</si>
  <si>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</si>
  <si>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</si>
  <si>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</si>
  <si>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</si>
  <si>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</si>
  <si>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</si>
  <si>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</si>
  <si>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</si>
  <si>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</si>
  <si>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</si>
  <si>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</si>
  <si>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</si>
  <si>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</si>
  <si>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</si>
  <si>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</si>
  <si>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</si>
  <si>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</si>
  <si>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</si>
  <si>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</si>
  <si>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</si>
  <si>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</si>
  <si>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</si>
  <si>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</si>
  <si>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</si>
  <si>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</si>
  <si>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</si>
  <si>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</si>
  <si>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</si>
  <si>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</si>
  <si>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</si>
  <si>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</si>
  <si>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</si>
  <si>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</si>
  <si>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</si>
  <si>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</si>
  <si>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</si>
  <si>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</si>
  <si>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</si>
  <si>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</si>
  <si>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</si>
  <si>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</si>
  <si>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</si>
  <si>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</si>
  <si>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</si>
  <si>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</si>
  <si>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</si>
  <si>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</si>
  <si>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</si>
  <si>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</si>
  <si>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</si>
  <si>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</si>
  <si>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</si>
  <si>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</si>
  <si>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</si>
  <si>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</si>
  <si>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</si>
  <si>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</si>
  <si>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</si>
  <si>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</si>
  <si>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</si>
  <si>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</si>
  <si>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</si>
  <si>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</si>
  <si>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</si>
  <si>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</si>
  <si>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</si>
  <si>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</si>
  <si>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</si>
  <si>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</si>
  <si>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</si>
  <si>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</si>
  <si>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</si>
  <si>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</si>
  <si>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</si>
  <si>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</si>
  <si>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</si>
  <si>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</si>
  <si>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</si>
  <si>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</si>
  <si>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</si>
  <si>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</si>
  <si>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</si>
  <si>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</si>
  <si>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</si>
  <si>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</si>
  <si>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</si>
  <si>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</si>
  <si>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</si>
  <si>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</si>
  <si>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</si>
  <si>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</si>
  <si>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</si>
  <si>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</si>
  <si>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</si>
  <si>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</si>
  <si>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</si>
  <si>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</si>
  <si>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</si>
  <si>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</si>
  <si>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</si>
  <si>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</si>
  <si>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</si>
  <si>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</si>
  <si>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</si>
  <si>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</si>
  <si>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</si>
  <si>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</si>
  <si>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</si>
  <si>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</si>
  <si>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</si>
  <si>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</si>
  <si>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</si>
  <si>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</si>
  <si>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</si>
  <si>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</si>
  <si>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</si>
  <si>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</si>
  <si>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</si>
  <si>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</si>
  <si>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</si>
  <si>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</si>
  <si>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</si>
  <si>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</si>
  <si>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</si>
  <si>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</si>
  <si>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</si>
  <si>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</si>
  <si>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</si>
  <si>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</si>
  <si>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</si>
  <si>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</si>
  <si>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</si>
  <si>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</si>
  <si>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</si>
  <si>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</si>
  <si>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</si>
  <si>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</si>
  <si>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</si>
  <si>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</si>
  <si>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</si>
  <si>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</si>
  <si>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</si>
  <si>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</si>
  <si>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</si>
  <si>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</si>
  <si>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</si>
  <si>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</si>
  <si>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</si>
  <si>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</si>
  <si>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</si>
  <si>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</si>
  <si>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</si>
  <si>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</si>
  <si>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</si>
  <si>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</si>
  <si>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</si>
  <si>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</si>
  <si>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</si>
  <si>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</si>
  <si>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</si>
  <si>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</si>
  <si>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</si>
  <si>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</si>
  <si>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</si>
  <si>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</si>
  <si>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</si>
  <si>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</si>
  <si>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</si>
  <si>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</si>
  <si>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</si>
  <si>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</si>
  <si>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</si>
  <si>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</si>
  <si>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</si>
  <si>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</si>
  <si>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</si>
  <si>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</si>
  <si>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</si>
  <si>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</si>
  <si>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</si>
  <si>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</si>
  <si>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</si>
  <si>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</si>
  <si>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</si>
  <si>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</si>
  <si>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</si>
  <si>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</si>
  <si>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</si>
  <si>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</si>
  <si>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</si>
  <si>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</si>
  <si>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</si>
  <si>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</si>
  <si>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</si>
  <si>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</si>
  <si>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</si>
  <si>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</si>
  <si>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</si>
  <si>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</si>
  <si>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</si>
  <si>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</si>
  <si>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</si>
  <si>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</si>
  <si>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</si>
  <si>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</si>
  <si>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</si>
  <si>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</si>
  <si>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</si>
  <si>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</si>
  <si>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</si>
  <si>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</si>
  <si>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</si>
  <si>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</si>
  <si>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</si>
  <si>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</si>
  <si>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</si>
  <si>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</si>
  <si>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</si>
  <si>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</si>
  <si>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</si>
  <si>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</si>
  <si>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</si>
  <si>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</si>
  <si>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</si>
  <si>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</si>
  <si>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</si>
  <si>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</si>
  <si>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</si>
  <si>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</si>
  <si>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</si>
  <si>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</si>
  <si>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</si>
  <si>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</si>
  <si>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</si>
  <si>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</si>
  <si>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</si>
  <si>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</si>
  <si>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</si>
  <si>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</si>
  <si>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</si>
  <si>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</si>
  <si>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</si>
  <si>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</si>
  <si>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</si>
  <si>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</si>
  <si>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</si>
  <si>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</si>
  <si>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</si>
  <si>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</si>
  <si>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</si>
  <si>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</si>
  <si>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</si>
  <si>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</si>
  <si>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</si>
  <si>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</si>
  <si>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</si>
  <si>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</si>
  <si>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</si>
  <si>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</si>
  <si>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</si>
  <si>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</si>
  <si>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</si>
  <si>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</si>
  <si>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</si>
  <si>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</si>
  <si>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</si>
  <si>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</si>
  <si>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</si>
  <si>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</si>
  <si>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</si>
  <si>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</si>
  <si>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</si>
  <si>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</si>
  <si>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</si>
  <si>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</si>
  <si>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</si>
  <si>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</si>
  <si>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</si>
  <si>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</si>
  <si>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</si>
  <si>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</si>
  <si>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</si>
  <si>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</si>
  <si>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</si>
  <si>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</si>
  <si>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</si>
  <si>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</si>
  <si>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</si>
  <si>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</si>
  <si>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</si>
  <si>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</si>
  <si>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</si>
  <si>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</si>
  <si>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</si>
  <si>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</si>
  <si>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</si>
  <si>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</si>
  <si>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</si>
  <si>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</si>
  <si>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</si>
  <si>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</si>
  <si>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</si>
  <si>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</si>
  <si>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</si>
  <si>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</si>
  <si>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</si>
  <si>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</si>
  <si>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</si>
  <si>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</si>
  <si>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</si>
  <si>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</si>
  <si>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</si>
  <si>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</si>
  <si>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</si>
  <si>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</si>
  <si>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</si>
  <si>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</si>
  <si>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</si>
  <si>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</si>
  <si>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</si>
  <si>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</si>
  <si>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</si>
  <si>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</si>
  <si>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</si>
  <si>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</si>
  <si>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</si>
  <si>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</si>
  <si>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</si>
  <si>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</si>
  <si>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</si>
  <si>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</si>
  <si>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</si>
  <si>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</si>
  <si>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</si>
  <si>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</si>
  <si>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</si>
  <si>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</si>
  <si>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</si>
  <si>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</si>
  <si>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</si>
  <si>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</si>
  <si>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</si>
  <si>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</si>
  <si>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</si>
  <si>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</si>
  <si>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</si>
  <si>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</si>
  <si>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</si>
  <si>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</si>
  <si>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</si>
  <si>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</si>
  <si>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</si>
  <si>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</si>
  <si>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</si>
  <si>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</si>
  <si>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</si>
  <si>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</si>
  <si>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</si>
  <si>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</si>
  <si>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</si>
  <si>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</si>
  <si>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</si>
  <si>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</si>
  <si>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</si>
  <si>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</si>
  <si>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</si>
  <si>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</si>
  <si>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</si>
  <si>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</si>
  <si>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</si>
  <si>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</si>
  <si>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</si>
  <si>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</si>
  <si>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</si>
  <si>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</si>
  <si>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</si>
  <si>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</si>
  <si>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</si>
  <si>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</si>
  <si>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</si>
  <si>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</si>
  <si>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</si>
  <si>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</si>
  <si>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</si>
  <si>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</si>
  <si>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</si>
  <si>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</si>
  <si>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</si>
  <si>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</si>
  <si>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</si>
  <si>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</si>
  <si>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</si>
  <si>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</si>
  <si>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</si>
  <si>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</si>
  <si>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</si>
  <si>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</si>
  <si>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</si>
  <si>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</si>
  <si>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</si>
  <si>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</si>
  <si>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</si>
  <si>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</si>
  <si>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</si>
  <si>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</si>
  <si>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</si>
  <si>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</si>
  <si>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</si>
  <si>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</si>
  <si>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</si>
  <si>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</si>
  <si>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</si>
  <si>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</si>
  <si>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</si>
  <si>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</si>
  <si>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</si>
  <si>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</si>
  <si>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</si>
  <si>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</si>
  <si>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</si>
  <si>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</si>
  <si>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</si>
  <si>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</si>
  <si>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</si>
  <si>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</si>
  <si>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</si>
  <si>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</si>
  <si>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</si>
  <si>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</si>
  <si>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</si>
  <si>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</si>
  <si>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</si>
  <si>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</si>
  <si>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</si>
  <si>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</si>
  <si>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</si>
  <si>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</si>
  <si>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</si>
  <si>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</si>
  <si>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</si>
  <si>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</si>
  <si>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</si>
  <si>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</si>
  <si>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</si>
  <si>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</si>
  <si>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</si>
  <si>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</si>
  <si>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</si>
  <si>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</si>
  <si>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</si>
  <si>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</si>
  <si>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</si>
  <si>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</si>
  <si>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</si>
  <si>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</si>
  <si>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</si>
  <si>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</si>
  <si>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</si>
  <si>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</si>
  <si>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</si>
  <si>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</si>
  <si>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</si>
  <si>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</si>
  <si>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</si>
  <si>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</si>
  <si>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</si>
  <si>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</si>
  <si>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</si>
  <si>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</si>
  <si>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</si>
  <si>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</si>
  <si>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</si>
  <si>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</si>
  <si>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</si>
  <si>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</si>
  <si>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</si>
  <si>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</si>
  <si>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</si>
  <si>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</si>
  <si>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</si>
  <si>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</si>
  <si>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</si>
  <si>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</si>
  <si>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</si>
  <si>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</si>
  <si>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</si>
  <si>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</si>
  <si>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</si>
  <si>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</si>
  <si>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</si>
  <si>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</si>
  <si>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</si>
  <si>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</si>
  <si>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</si>
  <si>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</si>
  <si>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</si>
  <si>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</si>
  <si>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</si>
  <si>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</si>
  <si>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</si>
  <si>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</si>
  <si>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</si>
  <si>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</si>
  <si>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</si>
  <si>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</si>
  <si>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</si>
  <si>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</si>
  <si>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</si>
  <si>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</si>
  <si>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</si>
  <si>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</si>
  <si>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</si>
  <si>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</si>
  <si>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</si>
  <si>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</si>
  <si>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</si>
  <si>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</si>
  <si>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</si>
  <si>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</si>
  <si>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</si>
  <si>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</si>
  <si>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</si>
  <si>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</si>
  <si>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</si>
  <si>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</si>
  <si>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</si>
  <si>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</si>
  <si>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</si>
  <si>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</si>
  <si>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</si>
  <si>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</si>
  <si>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</si>
  <si>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</si>
  <si>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</si>
  <si>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</si>
  <si>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</si>
  <si>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</si>
  <si>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</si>
  <si>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</si>
  <si>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</si>
  <si>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</si>
  <si>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</si>
  <si>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</si>
  <si>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</si>
  <si>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</si>
  <si>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</si>
  <si>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</si>
  <si>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</si>
  <si>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</si>
  <si>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</si>
  <si>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</si>
  <si>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</si>
  <si>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</si>
  <si>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</si>
  <si>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</si>
  <si>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</si>
  <si>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</si>
  <si>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</si>
  <si>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</si>
  <si>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</si>
  <si>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</si>
  <si>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</si>
  <si>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</si>
  <si>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</si>
  <si>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</si>
  <si>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</si>
  <si>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</si>
  <si>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</si>
  <si>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</si>
  <si>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</si>
  <si>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</si>
  <si>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</si>
  <si>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</si>
  <si>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</si>
  <si>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</si>
  <si>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</si>
  <si>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</si>
  <si>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</si>
  <si>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</si>
  <si>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</si>
  <si>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</si>
  <si>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</si>
  <si>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</si>
  <si>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</si>
  <si>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</si>
  <si>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</si>
  <si>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</si>
  <si>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</si>
  <si>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</si>
  <si>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</si>
  <si>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</si>
  <si>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</si>
  <si>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</si>
  <si>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</si>
  <si>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</si>
  <si>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</si>
  <si>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</si>
  <si>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</si>
  <si>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</si>
  <si>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</si>
  <si>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</si>
  <si>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</si>
  <si>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</si>
  <si>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</si>
  <si>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</si>
  <si>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</si>
  <si>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</si>
  <si>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</si>
  <si>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</si>
  <si>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</si>
  <si>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</si>
  <si>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</si>
  <si>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</si>
  <si>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</si>
  <si>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</si>
  <si>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</si>
  <si>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</si>
  <si>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</si>
  <si>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</si>
  <si>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</si>
  <si>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</si>
  <si>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</si>
  <si>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</si>
  <si>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</si>
  <si>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</si>
  <si>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</si>
  <si>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</si>
  <si>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</si>
  <si>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</si>
  <si>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</si>
  <si>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</si>
  <si>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</si>
  <si>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</si>
  <si>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</si>
  <si>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</si>
  <si>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</si>
  <si>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</si>
  <si>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</si>
  <si>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</si>
  <si>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</si>
  <si>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</si>
  <si>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</si>
  <si>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</si>
  <si>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</si>
  <si>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</si>
  <si>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</si>
  <si>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</si>
  <si>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</si>
  <si>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</si>
  <si>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</si>
  <si>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</si>
  <si>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</si>
  <si>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</si>
  <si>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</si>
  <si>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</si>
  <si>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</si>
  <si>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</si>
  <si>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</si>
  <si>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</si>
  <si>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</si>
  <si>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</si>
  <si>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</si>
  <si>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</si>
  <si>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</si>
  <si>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</si>
  <si>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</si>
  <si>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</si>
  <si>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</si>
  <si>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</si>
  <si>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</si>
  <si>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</si>
  <si>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</si>
  <si>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</si>
  <si>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</si>
  <si>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</si>
  <si>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</si>
  <si>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</si>
  <si>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</si>
  <si>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</si>
  <si>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</si>
  <si>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</si>
  <si>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</si>
  <si>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</si>
  <si>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</si>
  <si>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</si>
  <si>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</si>
  <si>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</si>
  <si>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</si>
  <si>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</si>
  <si>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</si>
  <si>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</si>
  <si>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</si>
  <si>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</si>
  <si>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</si>
  <si>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</si>
  <si>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</si>
  <si>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</si>
  <si>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</si>
  <si>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</si>
  <si>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</si>
  <si>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</si>
  <si>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</si>
  <si>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</si>
  <si>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</si>
  <si>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</si>
  <si>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</si>
  <si>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</si>
  <si>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</si>
  <si>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</si>
  <si>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</si>
  <si>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</si>
  <si>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</si>
  <si>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</si>
  <si>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</si>
  <si>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</si>
  <si>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</si>
  <si>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</si>
  <si>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</si>
  <si>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</si>
  <si>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</si>
  <si>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</si>
  <si>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</si>
  <si>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</si>
  <si>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</si>
  <si>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</si>
  <si>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</si>
  <si>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</si>
  <si>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</si>
  <si>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</si>
  <si>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</si>
  <si>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</si>
  <si>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</si>
  <si>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</si>
  <si>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</si>
  <si>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</si>
  <si>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</si>
  <si>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</si>
  <si>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</si>
  <si>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</si>
  <si>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</si>
  <si>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</si>
  <si>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</si>
  <si>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</si>
  <si>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</si>
  <si>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</si>
  <si>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</si>
  <si>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</si>
  <si>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</si>
  <si>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</si>
  <si>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</si>
  <si>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</si>
  <si>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</si>
  <si>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</si>
  <si>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</si>
  <si>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</si>
  <si>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</si>
  <si>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</si>
  <si>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</si>
  <si>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</si>
  <si>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</si>
  <si>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</si>
  <si>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</si>
  <si>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</si>
  <si>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</si>
  <si>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</si>
  <si>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</si>
  <si>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</si>
  <si>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</si>
  <si>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</si>
  <si>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</si>
  <si>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</si>
  <si>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</si>
  <si>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</si>
  <si>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</si>
  <si>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</si>
  <si>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</si>
  <si>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</si>
  <si>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</si>
  <si>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</si>
  <si>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</si>
  <si>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</si>
  <si>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</si>
  <si>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</si>
  <si>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</si>
  <si>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</si>
  <si>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</si>
  <si>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</si>
  <si>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</si>
  <si>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</si>
  <si>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</si>
  <si>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</si>
  <si>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</si>
  <si>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</si>
  <si>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</si>
  <si>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</si>
  <si>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</si>
  <si>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</si>
  <si>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</si>
  <si>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</si>
  <si>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</si>
  <si>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</si>
  <si>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</si>
  <si>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</si>
  <si>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</si>
  <si>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</si>
  <si>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</si>
  <si>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</si>
  <si>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</si>
  <si>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</si>
  <si>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</si>
  <si>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</si>
  <si>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</si>
  <si>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</si>
  <si>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</si>
  <si>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</si>
  <si>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</si>
  <si>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</si>
  <si>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</si>
  <si>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</si>
  <si>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</si>
  <si>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</si>
  <si>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</si>
  <si>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</si>
  <si>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</si>
  <si>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</si>
  <si>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</si>
  <si>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</si>
  <si>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</si>
  <si>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</si>
  <si>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</si>
  <si>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</si>
  <si>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</si>
  <si>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</si>
  <si>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</si>
  <si>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</si>
  <si>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</si>
  <si>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</si>
  <si>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</si>
  <si>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</si>
  <si>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</si>
  <si>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</si>
  <si>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</si>
  <si>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</si>
  <si>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</si>
  <si>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</si>
  <si>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</si>
  <si>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</si>
  <si>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</si>
  <si>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</si>
  <si>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</si>
  <si>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</si>
  <si>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</si>
  <si>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</si>
  <si>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</si>
  <si>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</si>
  <si>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</si>
  <si>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</si>
  <si>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</si>
  <si>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</si>
  <si>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</si>
  <si>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</si>
  <si>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</si>
  <si>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</si>
  <si>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</si>
  <si>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</si>
  <si>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</si>
  <si>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</si>
  <si>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</si>
  <si>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</si>
  <si>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</si>
  <si>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</si>
  <si>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</si>
  <si>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</si>
  <si>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</si>
  <si>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</si>
  <si>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</si>
  <si>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</si>
  <si>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</si>
  <si>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</si>
  <si>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</si>
  <si>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</si>
  <si>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</si>
  <si>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</si>
  <si>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</si>
  <si>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</si>
  <si>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</si>
  <si>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</si>
  <si>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</si>
  <si>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</si>
  <si>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</si>
  <si>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</si>
  <si>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</si>
  <si>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</si>
  <si>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</si>
  <si>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</si>
  <si>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</si>
  <si>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</si>
  <si>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</si>
  <si>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</si>
  <si>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</si>
  <si>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</si>
  <si>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</si>
  <si>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</si>
  <si>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</si>
  <si>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</si>
  <si>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</si>
  <si>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</si>
  <si>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</si>
  <si>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</si>
  <si>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</si>
  <si>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</si>
  <si>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</si>
  <si>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</si>
  <si>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</si>
  <si>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</si>
  <si>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</si>
  <si>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</si>
  <si>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</si>
  <si>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</si>
  <si>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</si>
  <si>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</si>
  <si>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</si>
  <si>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</si>
  <si>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</si>
  <si>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</si>
  <si>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</si>
  <si>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</si>
  <si>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</si>
  <si>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</si>
  <si>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</si>
  <si>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</si>
  <si>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</si>
  <si>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</si>
  <si>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</si>
  <si>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</si>
  <si>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</si>
  <si>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</si>
  <si>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</si>
  <si>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</si>
  <si>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</si>
  <si>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</si>
  <si>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</si>
  <si>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</si>
  <si>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</si>
  <si>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</si>
  <si>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</si>
  <si>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</si>
  <si>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</si>
  <si>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</si>
  <si>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</si>
  <si>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</si>
  <si>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</si>
  <si>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</si>
  <si>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</si>
  <si>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</si>
  <si>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</si>
  <si>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</si>
  <si>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</si>
  <si>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</si>
  <si>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</si>
  <si>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</si>
  <si>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</si>
  <si>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</si>
  <si>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</si>
  <si>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</si>
  <si>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</si>
  <si>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</si>
  <si>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</si>
  <si>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</si>
  <si>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</si>
  <si>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</si>
  <si>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</si>
  <si>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</si>
  <si>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</si>
  <si>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</si>
  <si>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</si>
  <si>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</si>
  <si>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</si>
  <si>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</si>
  <si>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</si>
  <si>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</si>
  <si>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</si>
  <si>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</si>
  <si>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</si>
  <si>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</si>
  <si>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</si>
  <si>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</si>
  <si>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</si>
  <si>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</si>
  <si>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</si>
  <si>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</si>
  <si>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</si>
  <si>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</si>
  <si>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</si>
  <si>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</si>
  <si>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</si>
  <si>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</si>
  <si>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</si>
  <si>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</si>
  <si>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</si>
  <si>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</si>
  <si>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</si>
  <si>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</si>
  <si>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</si>
  <si>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</si>
  <si>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</si>
  <si>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</si>
  <si>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</si>
  <si>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</si>
  <si>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</si>
  <si>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</si>
  <si>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</si>
  <si>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</si>
  <si>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</si>
  <si>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</si>
  <si>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</si>
  <si>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</si>
  <si>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</si>
  <si>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</si>
  <si>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</si>
  <si>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</si>
  <si>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</si>
  <si>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</si>
  <si>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</si>
  <si>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</si>
  <si>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</si>
  <si>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</si>
  <si>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</si>
  <si>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</si>
  <si>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</si>
  <si>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</si>
  <si>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</si>
  <si>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</si>
  <si>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</si>
  <si>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</si>
  <si>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</si>
  <si>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</si>
  <si>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</si>
  <si>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</si>
  <si>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</si>
  <si>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</si>
  <si>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</si>
  <si>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</si>
  <si>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</si>
  <si>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</si>
  <si>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</si>
  <si>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</si>
  <si>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</si>
  <si>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</si>
  <si>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</si>
  <si>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</si>
  <si>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</si>
  <si>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</si>
  <si>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</si>
  <si>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</si>
  <si>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</si>
  <si>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</si>
  <si>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</si>
  <si>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</si>
  <si>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</si>
  <si>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</si>
  <si>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</si>
  <si>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</si>
  <si>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</si>
  <si>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</si>
  <si>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</si>
  <si>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</si>
  <si>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</si>
  <si>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</si>
  <si>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</si>
  <si>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</si>
  <si>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</si>
  <si>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</si>
  <si>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</si>
  <si>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</si>
  <si>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</si>
  <si>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</si>
  <si>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</si>
  <si>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</si>
  <si>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</si>
  <si>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</si>
  <si>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</si>
  <si>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</si>
  <si>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</si>
  <si>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</si>
  <si>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</si>
  <si>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</si>
  <si>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</si>
  <si>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</si>
  <si>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</si>
  <si>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</si>
  <si>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</si>
  <si>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</si>
  <si>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</si>
  <si>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</si>
  <si>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</si>
  <si>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</si>
  <si>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</si>
  <si>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</si>
  <si>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</si>
  <si>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</si>
  <si>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</si>
  <si>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</si>
  <si>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</si>
  <si>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</si>
  <si>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</si>
  <si>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</si>
  <si>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</si>
  <si>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</si>
  <si>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</si>
  <si>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</si>
  <si>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</si>
  <si>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</si>
  <si>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</si>
  <si>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</si>
  <si>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</si>
  <si>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</si>
  <si>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</si>
  <si>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</si>
  <si>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</si>
  <si>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</si>
  <si>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</si>
  <si>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</si>
  <si>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</si>
  <si>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</si>
  <si>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</si>
  <si>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</si>
  <si>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</si>
  <si>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</si>
  <si>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</si>
  <si>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</si>
  <si>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</si>
  <si>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</si>
  <si>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</si>
  <si>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</si>
  <si>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</si>
  <si>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</si>
  <si>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</si>
  <si>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</si>
  <si>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</si>
  <si>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</si>
  <si>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</si>
  <si>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</si>
  <si>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</si>
  <si>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</si>
  <si>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</si>
  <si>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</si>
  <si>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</si>
  <si>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</si>
  <si>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</si>
  <si>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</si>
  <si>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</si>
  <si>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</si>
  <si>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</si>
  <si>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</si>
  <si>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</si>
  <si>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</si>
  <si>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</si>
  <si>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</si>
  <si>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</si>
  <si>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</si>
  <si>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</si>
  <si>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</si>
  <si>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</si>
  <si>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</si>
  <si>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</si>
  <si>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</si>
  <si>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</si>
  <si>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</si>
  <si>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</si>
  <si>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</si>
  <si>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</si>
  <si>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</si>
  <si>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</si>
  <si>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</si>
  <si>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</si>
  <si>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</si>
  <si>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</si>
  <si>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</si>
  <si>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</si>
  <si>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</si>
  <si>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</si>
  <si>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</si>
  <si>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</si>
  <si>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</si>
  <si>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</si>
  <si>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</si>
  <si>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</si>
  <si>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</si>
  <si>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</si>
  <si>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</si>
  <si>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</si>
  <si>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</si>
  <si>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</si>
  <si>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</si>
  <si>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</si>
  <si>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</si>
  <si>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</si>
  <si>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</si>
  <si>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</si>
  <si>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</si>
  <si>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</si>
  <si>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</si>
  <si>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</si>
  <si>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</si>
  <si>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</si>
  <si>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</si>
  <si>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</si>
  <si>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</si>
  <si>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</si>
  <si>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</si>
  <si>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</si>
  <si>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</si>
  <si>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</si>
  <si>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</si>
  <si>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</si>
  <si>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</si>
  <si>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</si>
  <si>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</si>
  <si>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</si>
  <si>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</si>
  <si>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</si>
  <si>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</si>
  <si>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</si>
  <si>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</si>
  <si>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</si>
  <si>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</si>
  <si>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</si>
  <si>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</si>
  <si>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</si>
  <si>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</si>
  <si>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</si>
  <si>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</si>
  <si>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</si>
  <si>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</si>
  <si>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</si>
  <si>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</si>
  <si>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</si>
  <si>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</si>
  <si>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</si>
  <si>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</si>
  <si>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</si>
  <si>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</si>
  <si>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</si>
  <si>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</si>
  <si>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</si>
  <si>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</si>
  <si>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</si>
  <si>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</si>
  <si>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</si>
  <si>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</si>
  <si>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</si>
  <si>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</si>
  <si>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</si>
  <si>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</si>
  <si>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</si>
  <si>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</si>
  <si>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</si>
  <si>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</si>
  <si>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</si>
  <si>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</si>
  <si>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</si>
  <si>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</si>
  <si>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</si>
  <si>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</si>
  <si>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</si>
  <si>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</si>
  <si>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</si>
  <si>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</si>
  <si>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</si>
  <si>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</si>
  <si>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</si>
  <si>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</si>
  <si>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</si>
  <si>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</si>
  <si>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</si>
  <si>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</si>
  <si>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</si>
  <si>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</si>
  <si>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</si>
  <si>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</si>
  <si>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</si>
  <si>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</si>
  <si>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</si>
  <si>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</si>
  <si>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</si>
  <si>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</si>
  <si>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</si>
  <si>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</si>
  <si>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</si>
  <si>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</si>
  <si>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</si>
  <si>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</si>
  <si>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</si>
  <si>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</si>
  <si>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</si>
  <si>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</si>
  <si>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</si>
  <si>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</si>
  <si>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</si>
  <si>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</si>
  <si>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</si>
  <si>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</si>
  <si>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</si>
  <si>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</si>
  <si>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</si>
  <si>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</si>
  <si>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</si>
  <si>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</si>
  <si>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</si>
  <si>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</si>
  <si>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</si>
  <si>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</si>
  <si>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</si>
  <si>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</si>
  <si>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</si>
  <si>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</si>
  <si>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</si>
  <si>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</si>
  <si>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</si>
  <si>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</si>
  <si>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</si>
  <si>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</si>
  <si>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</si>
  <si>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</si>
  <si>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</si>
  <si>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</si>
  <si>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</si>
  <si>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</si>
  <si>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</si>
  <si>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</si>
  <si>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</si>
  <si>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</si>
  <si>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</si>
  <si>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</si>
  <si>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</si>
  <si>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</si>
  <si>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</si>
  <si>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</si>
  <si>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</si>
  <si>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</si>
  <si>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</si>
  <si>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</si>
  <si>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</si>
  <si>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</si>
  <si>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</si>
  <si>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</si>
  <si>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</si>
  <si>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</si>
  <si>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</si>
  <si>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</si>
  <si>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</si>
  <si>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</si>
  <si>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</si>
  <si>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</si>
  <si>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</si>
  <si>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</si>
  <si>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</si>
  <si>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</si>
  <si>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</si>
  <si>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</si>
  <si>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</si>
  <si>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</si>
  <si>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</si>
  <si>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</si>
  <si>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</si>
  <si>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</si>
  <si>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</si>
  <si>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</si>
  <si>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</si>
  <si>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</si>
  <si>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</si>
  <si>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</si>
  <si>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</si>
  <si>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</si>
  <si>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</si>
  <si>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</si>
  <si>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</si>
  <si>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</si>
  <si>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</si>
  <si>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</si>
  <si>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</si>
  <si>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</si>
  <si>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</si>
  <si>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</si>
  <si>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</si>
  <si>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</si>
  <si>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</si>
  <si>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</si>
  <si>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</si>
  <si>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</si>
  <si>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</si>
  <si>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</si>
  <si>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</si>
  <si>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</si>
  <si>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</si>
  <si>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</si>
  <si>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</si>
  <si>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</si>
  <si>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</si>
  <si>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</si>
  <si>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</si>
  <si>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</si>
  <si>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</si>
  <si>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</si>
  <si>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</si>
  <si>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</si>
  <si>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</si>
  <si>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</si>
  <si>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</si>
  <si>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</si>
  <si>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</si>
  <si>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</si>
  <si>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</si>
  <si>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</si>
  <si>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</si>
  <si>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</si>
  <si>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</si>
  <si>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</si>
  <si>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</si>
  <si>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</si>
  <si>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</si>
  <si>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</si>
  <si>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</si>
  <si>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</si>
  <si>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</si>
  <si>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</si>
  <si>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</si>
  <si>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</si>
  <si>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</si>
  <si>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</si>
  <si>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</si>
  <si>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</si>
  <si>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</si>
  <si>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</si>
  <si>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</si>
  <si>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</si>
  <si>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</si>
  <si>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</si>
  <si>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</si>
  <si>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</si>
  <si>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</si>
  <si>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</si>
  <si>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</si>
  <si>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</si>
  <si>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</si>
  <si>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</si>
  <si>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</si>
  <si>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</si>
  <si>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</si>
  <si>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</si>
  <si>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</si>
  <si>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</si>
  <si>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</si>
  <si>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</si>
  <si>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</si>
  <si>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</si>
  <si>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</si>
  <si>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</si>
  <si>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</si>
  <si>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</si>
  <si>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</si>
  <si>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</si>
  <si>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</si>
  <si>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</si>
  <si>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</si>
  <si>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</si>
  <si>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</si>
  <si>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</si>
  <si>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</si>
  <si>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</si>
  <si>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</si>
  <si>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</si>
  <si>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</si>
  <si>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</si>
  <si>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</si>
  <si>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</si>
  <si>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</si>
  <si>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</si>
  <si>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</si>
  <si>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</si>
  <si>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</si>
  <si>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</si>
  <si>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</si>
  <si>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</si>
  <si>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</si>
  <si>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</si>
  <si>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</si>
  <si>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</si>
  <si>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</si>
  <si>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</si>
  <si>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</si>
  <si>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</si>
  <si>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</si>
  <si>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</si>
  <si>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</si>
  <si>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</si>
  <si>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</si>
  <si>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</si>
  <si>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</si>
  <si>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</si>
  <si>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</si>
  <si>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</si>
  <si>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</si>
  <si>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</si>
  <si>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</si>
  <si>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</si>
  <si>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</si>
  <si>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</si>
  <si>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</si>
  <si>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</si>
  <si>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</si>
  <si>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</si>
  <si>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</si>
  <si>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</si>
  <si>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</si>
  <si>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</si>
  <si>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</si>
  <si>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</si>
  <si>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</si>
  <si>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</si>
  <si>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</si>
  <si>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</si>
  <si>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</si>
  <si>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</si>
  <si>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</si>
  <si>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</si>
  <si>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</si>
  <si>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</si>
  <si>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</si>
  <si>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</si>
  <si>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</si>
  <si>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</si>
  <si>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</si>
  <si>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</si>
  <si>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</si>
  <si>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</si>
  <si>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</si>
  <si>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</si>
  <si>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</si>
  <si>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</si>
  <si>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</si>
  <si>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</si>
  <si>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</si>
  <si>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</si>
  <si>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</si>
  <si>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</si>
  <si>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</si>
  <si>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</si>
  <si>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</si>
  <si>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</si>
  <si>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</si>
  <si>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</si>
  <si>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</si>
  <si>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</si>
  <si>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</si>
  <si>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</si>
  <si>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</si>
  <si>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</si>
  <si>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</si>
  <si>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</si>
  <si>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</si>
  <si>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</si>
  <si>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</si>
  <si>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</si>
  <si>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</si>
  <si>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</si>
  <si>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</si>
  <si>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</si>
  <si>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</si>
  <si>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</si>
  <si>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</si>
  <si>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</si>
  <si>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</si>
  <si>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</si>
  <si>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</si>
  <si>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</si>
  <si>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</si>
  <si>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</si>
  <si>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</si>
  <si>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</si>
  <si>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</si>
  <si>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</si>
  <si>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</si>
  <si>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</si>
  <si>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</si>
  <si>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</si>
  <si>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</si>
  <si>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</si>
  <si>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</si>
  <si>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</si>
  <si>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</si>
  <si>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</si>
  <si>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</si>
  <si>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</si>
  <si>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</si>
  <si>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</si>
  <si>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</si>
  <si>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</si>
  <si>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</si>
  <si>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</si>
  <si>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</si>
  <si>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</si>
  <si>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</si>
  <si>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</si>
  <si>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</si>
  <si>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</si>
  <si>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</si>
  <si>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</si>
  <si>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</si>
  <si>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</si>
  <si>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</si>
  <si>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</si>
  <si>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</si>
  <si>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</si>
  <si>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</si>
  <si>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</si>
  <si>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</si>
  <si>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</si>
  <si>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</si>
  <si>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</si>
  <si>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</si>
  <si>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</si>
  <si>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</si>
  <si>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</si>
  <si>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</si>
  <si>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</si>
  <si>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</si>
  <si>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</si>
  <si>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</si>
  <si>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</si>
  <si>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</si>
  <si>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</si>
  <si>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</si>
  <si>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</si>
  <si>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</si>
  <si>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</si>
  <si>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</si>
  <si>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</si>
  <si>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</si>
  <si>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</si>
  <si>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</si>
  <si>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</si>
  <si>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</si>
  <si>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</si>
  <si>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</si>
  <si>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</si>
  <si>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</si>
  <si>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</si>
  <si>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</si>
  <si>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</si>
  <si>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</si>
  <si>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</si>
  <si>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</si>
  <si>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</si>
  <si>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</si>
  <si>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</si>
  <si>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</si>
  <si>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</si>
  <si>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</si>
  <si>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</si>
  <si>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</si>
  <si>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</si>
  <si>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</si>
  <si>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</si>
  <si>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</si>
  <si>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</si>
  <si>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</si>
  <si>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</si>
  <si>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</si>
  <si>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</si>
  <si>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</si>
  <si>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</si>
  <si>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</si>
  <si>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</si>
  <si>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</si>
  <si>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</si>
  <si>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</si>
  <si>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</si>
  <si>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</si>
  <si>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</si>
  <si>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</si>
  <si>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</si>
  <si>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</si>
  <si>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</si>
  <si>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</si>
  <si>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</si>
  <si>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</si>
  <si>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</si>
  <si>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</si>
  <si>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</si>
  <si>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</si>
  <si>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</si>
  <si>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</si>
  <si>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</si>
  <si>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</si>
  <si>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</si>
  <si>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</si>
  <si>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</si>
  <si>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</si>
  <si>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</si>
  <si>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</si>
  <si>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</si>
  <si>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</si>
  <si>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</si>
  <si>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</si>
  <si>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</si>
  <si>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</si>
  <si>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</si>
  <si>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</si>
  <si>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</si>
  <si>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</si>
  <si>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</si>
  <si>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</si>
  <si>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</si>
  <si>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</si>
  <si>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</si>
  <si>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</si>
  <si>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</si>
  <si>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</si>
  <si>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</si>
  <si>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</si>
  <si>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</si>
  <si>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</si>
  <si>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</si>
  <si>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</si>
  <si>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</si>
  <si>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</si>
  <si>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</si>
  <si>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</si>
  <si>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</si>
  <si>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</si>
  <si>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</si>
  <si>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</si>
  <si>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</si>
  <si>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</si>
  <si>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</si>
  <si>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</si>
  <si>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</si>
  <si>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</si>
  <si>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</si>
  <si>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</si>
  <si>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</si>
  <si>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</si>
  <si>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</si>
  <si>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</si>
  <si>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</si>
  <si>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</si>
  <si>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</si>
  <si>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</si>
  <si>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</si>
  <si>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</si>
  <si>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</si>
  <si>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</si>
  <si>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</si>
  <si>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</si>
  <si>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</si>
  <si>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</si>
  <si>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</si>
  <si>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</si>
  <si>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</si>
  <si>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</si>
  <si>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</si>
  <si>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</si>
  <si>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</si>
  <si>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</si>
  <si>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</si>
  <si>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</si>
  <si>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</si>
  <si>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</si>
  <si>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</si>
  <si>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</si>
  <si>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</si>
  <si>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</si>
  <si>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</si>
  <si>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</si>
  <si>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</si>
  <si>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</si>
  <si>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</si>
  <si>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</si>
  <si>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</si>
  <si>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</si>
  <si>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</si>
  <si>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</si>
  <si>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</si>
  <si>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</si>
  <si>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</si>
  <si>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</si>
  <si>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</si>
  <si>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</si>
  <si>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</si>
  <si>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</si>
  <si>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</si>
  <si>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</si>
  <si>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</si>
  <si>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</si>
  <si>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</si>
  <si>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</si>
  <si>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</si>
  <si>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</si>
  <si>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</si>
  <si>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</si>
  <si>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</si>
  <si>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</si>
  <si>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</si>
  <si>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</si>
  <si>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</si>
  <si>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</si>
  <si>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</si>
  <si>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</si>
  <si>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</si>
  <si>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</si>
  <si>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</si>
  <si>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</si>
  <si>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</si>
  <si>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</si>
  <si>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</si>
  <si>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</si>
  <si>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</si>
  <si>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</si>
  <si>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</si>
  <si>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</si>
  <si>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</si>
  <si>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</si>
  <si>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</si>
  <si>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</si>
  <si>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</si>
  <si>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</si>
  <si>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</si>
  <si>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</si>
  <si>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</si>
  <si>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</si>
  <si>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</si>
  <si>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</si>
  <si>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</si>
  <si>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</si>
  <si>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</si>
  <si>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</si>
  <si>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</si>
  <si>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</si>
  <si>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</si>
  <si>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</si>
  <si>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</si>
  <si>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</si>
  <si>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</si>
  <si>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</si>
  <si>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</si>
  <si>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</si>
  <si>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</si>
  <si>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</si>
  <si>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</si>
  <si>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</si>
  <si>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</si>
  <si>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</si>
  <si>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</si>
  <si>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</si>
  <si>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</si>
  <si>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</si>
  <si>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</si>
  <si>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</si>
  <si>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</si>
  <si>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</si>
  <si>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</si>
  <si>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</si>
  <si>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</si>
  <si>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</si>
  <si>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</si>
  <si>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</si>
  <si>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</si>
  <si>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</si>
  <si>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</si>
  <si>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</si>
  <si>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</si>
  <si>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</si>
  <si>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</si>
  <si>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</si>
  <si>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</si>
  <si>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</si>
  <si>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</si>
  <si>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</si>
  <si>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</si>
  <si>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</si>
  <si>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</si>
  <si>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</si>
  <si>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</si>
  <si>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</si>
  <si>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</si>
  <si>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</si>
  <si>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</si>
  <si>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</si>
  <si>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</si>
  <si>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</si>
  <si>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</si>
  <si>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</si>
  <si>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</si>
  <si>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</si>
  <si>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</si>
  <si>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</si>
  <si>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</si>
  <si>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</si>
  <si>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</si>
  <si>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</si>
  <si>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</si>
  <si>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</si>
  <si>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</si>
  <si>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</si>
  <si>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</si>
  <si>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</si>
  <si>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</si>
  <si>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</si>
  <si>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</si>
  <si>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</si>
  <si>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</si>
  <si>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</si>
  <si>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</si>
  <si>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</si>
  <si>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</si>
  <si>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</si>
  <si>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</si>
  <si>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</si>
  <si>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</si>
  <si>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</si>
  <si>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</si>
  <si>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</si>
  <si>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</si>
  <si>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</si>
  <si>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</si>
  <si>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</si>
  <si>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</si>
  <si>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</si>
  <si>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</si>
  <si>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</si>
  <si>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</si>
  <si>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</si>
  <si>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</si>
  <si>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</si>
  <si>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</si>
  <si>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</si>
  <si>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</si>
  <si>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</si>
  <si>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</si>
  <si>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</si>
  <si>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</si>
  <si>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</si>
  <si>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</si>
  <si>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</si>
  <si>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</si>
  <si>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</si>
  <si>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</si>
  <si>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</si>
  <si>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</si>
  <si>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</si>
  <si>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</si>
  <si>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</si>
  <si>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</si>
  <si>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</si>
  <si>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</si>
  <si>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</si>
  <si>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</si>
  <si>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</si>
  <si>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</si>
  <si>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</si>
  <si>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</si>
  <si>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</si>
  <si>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</si>
  <si>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</si>
  <si>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</si>
  <si>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</si>
  <si>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</si>
  <si>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</si>
  <si>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</si>
  <si>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</si>
  <si>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</si>
  <si>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</si>
  <si>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</si>
  <si>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</si>
  <si>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</si>
  <si>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</si>
  <si>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</si>
  <si>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</si>
  <si>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</si>
  <si>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</si>
  <si>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</si>
  <si>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</si>
  <si>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</si>
  <si>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</si>
  <si>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</si>
  <si>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</si>
  <si>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</si>
  <si>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</si>
  <si>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</si>
  <si>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</si>
  <si>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</si>
  <si>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</si>
  <si>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</si>
  <si>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</si>
  <si>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</si>
  <si>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</si>
  <si>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</si>
  <si>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</si>
  <si>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</si>
  <si>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</si>
  <si>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</si>
  <si>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</si>
  <si>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</si>
  <si>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</si>
  <si>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</si>
  <si>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</si>
  <si>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</si>
  <si>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</si>
  <si>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</si>
  <si>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</si>
  <si>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</si>
  <si>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</si>
  <si>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</si>
  <si>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</si>
  <si>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</si>
  <si>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</si>
  <si>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</si>
  <si>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</si>
  <si>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</si>
  <si>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</si>
  <si>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</si>
  <si>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</si>
  <si>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</si>
  <si>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</si>
  <si>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</si>
  <si>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</si>
  <si>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</si>
  <si>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</si>
  <si>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</si>
  <si>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</si>
  <si>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</si>
  <si>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</si>
  <si>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</si>
  <si>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</si>
  <si>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</si>
  <si>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</si>
  <si>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</si>
  <si>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</si>
  <si>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</si>
  <si>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</si>
  <si>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</si>
  <si>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</si>
  <si>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</si>
  <si>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</si>
  <si>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</si>
  <si>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</si>
  <si>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</si>
  <si>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</si>
  <si>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</si>
  <si>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</si>
  <si>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</si>
  <si>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</si>
  <si>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</si>
  <si>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</si>
  <si>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</si>
  <si>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</si>
  <si>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</si>
  <si>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</si>
  <si>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</si>
  <si>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</si>
  <si>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</si>
  <si>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</si>
  <si>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</si>
  <si>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</si>
  <si>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</si>
  <si>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</si>
  <si>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</si>
  <si>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</si>
  <si>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</si>
  <si>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</si>
  <si>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</si>
  <si>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</si>
  <si>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</si>
  <si>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</si>
  <si>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</si>
  <si>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</si>
  <si>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</si>
  <si>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</si>
  <si>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</si>
  <si>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</si>
  <si>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</si>
  <si>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</si>
  <si>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</si>
  <si>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</si>
  <si>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</si>
  <si>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</si>
  <si>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</si>
  <si>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</si>
  <si>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</si>
  <si>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</si>
  <si>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</si>
  <si>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</si>
  <si>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</si>
  <si>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</si>
  <si>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</si>
  <si>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</si>
  <si>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</si>
  <si>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</si>
  <si>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</si>
  <si>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</si>
  <si>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</si>
  <si>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</si>
  <si>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</si>
  <si>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</si>
  <si>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</si>
  <si>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</si>
  <si>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</si>
  <si>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</si>
  <si>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</si>
  <si>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</si>
  <si>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</si>
  <si>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</si>
  <si>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</si>
  <si>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</si>
  <si>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</si>
  <si>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</si>
  <si>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</si>
  <si>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</si>
  <si>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</si>
  <si>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</si>
  <si>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</si>
  <si>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</si>
  <si>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</si>
  <si>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</si>
  <si>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</si>
  <si>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</si>
  <si>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</si>
  <si>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</si>
  <si>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</si>
  <si>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</si>
  <si>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</si>
  <si>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</si>
  <si>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</si>
  <si>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</si>
  <si>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</si>
  <si>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</si>
  <si>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</si>
  <si>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</si>
  <si>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</si>
  <si>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</si>
  <si>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</si>
  <si>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</si>
  <si>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</si>
  <si>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</si>
  <si>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</si>
  <si>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</si>
  <si>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</si>
  <si>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</si>
  <si>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</si>
  <si>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</si>
  <si>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</si>
  <si>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</si>
  <si>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</si>
  <si>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</si>
  <si>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</si>
  <si>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</si>
  <si>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</si>
  <si>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</si>
  <si>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</si>
  <si>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</si>
  <si>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</si>
  <si>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</si>
  <si>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</si>
  <si>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</si>
  <si>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</si>
  <si>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</si>
  <si>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</si>
  <si>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</si>
  <si>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</si>
  <si>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</si>
  <si>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</si>
  <si>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</si>
  <si>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</si>
  <si>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</si>
  <si>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</si>
  <si>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</si>
  <si>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</si>
  <si>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</si>
  <si>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</si>
  <si>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</si>
  <si>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</si>
  <si>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</si>
  <si>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</si>
  <si>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</si>
  <si>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</si>
  <si>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</si>
  <si>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</si>
  <si>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</si>
  <si>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</si>
  <si>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</si>
  <si>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</si>
  <si>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</si>
  <si>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</si>
  <si>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</si>
  <si>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</si>
  <si>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</si>
  <si>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</si>
  <si>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</si>
  <si>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</si>
  <si>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</si>
  <si>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</si>
  <si>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</si>
  <si>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</si>
  <si>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</si>
  <si>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</si>
  <si>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</si>
  <si>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</si>
  <si>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</si>
  <si>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</si>
  <si>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</si>
  <si>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</si>
  <si>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</si>
  <si>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</si>
  <si>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</si>
  <si>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</si>
  <si>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</si>
  <si>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</si>
  <si>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</si>
  <si>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</si>
  <si>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</si>
  <si>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</si>
  <si>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</si>
  <si>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</si>
  <si>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</si>
  <si>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</si>
  <si>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</si>
  <si>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</si>
  <si>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</si>
  <si>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</si>
  <si>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</si>
  <si>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</si>
  <si>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</si>
  <si>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</si>
  <si>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</si>
  <si>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</si>
  <si>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</si>
  <si>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</si>
  <si>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</si>
  <si>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</si>
  <si>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</si>
  <si>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</si>
  <si>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</si>
  <si>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</si>
  <si>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</si>
  <si>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</si>
  <si>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</si>
  <si>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</si>
  <si>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</si>
  <si>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</si>
  <si>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</si>
  <si>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</si>
  <si>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</si>
  <si>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</si>
  <si>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</si>
  <si>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</si>
  <si>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</si>
  <si>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</si>
  <si>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</si>
  <si>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</si>
  <si>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</si>
  <si>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</si>
  <si>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</si>
  <si>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</si>
  <si>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</si>
  <si>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</si>
  <si>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</si>
  <si>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</si>
  <si>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</si>
  <si>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</si>
  <si>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</si>
  <si>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</si>
  <si>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</si>
  <si>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</si>
  <si>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</si>
  <si>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</si>
  <si>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</si>
  <si>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</si>
  <si>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</si>
  <si>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</si>
  <si>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</si>
  <si>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</si>
  <si>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</si>
  <si>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</si>
  <si>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</si>
  <si>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</si>
  <si>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</si>
  <si>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</si>
  <si>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</si>
  <si>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</si>
  <si>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</si>
  <si>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</si>
  <si>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</si>
  <si>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</si>
  <si>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</si>
  <si>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</si>
  <si>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</si>
  <si>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</si>
  <si>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</si>
  <si>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</si>
  <si>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</si>
  <si>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</si>
  <si>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</si>
  <si>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</si>
  <si>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</si>
  <si>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</si>
  <si>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</si>
  <si>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</si>
  <si>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</si>
  <si>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</si>
  <si>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</si>
  <si>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</si>
  <si>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</si>
  <si>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</si>
  <si>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</si>
  <si>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</si>
  <si>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</si>
  <si>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</si>
  <si>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</si>
  <si>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</si>
  <si>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</si>
  <si>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</si>
  <si>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</si>
  <si>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</si>
  <si>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</si>
  <si>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</si>
  <si>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</si>
  <si>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</si>
  <si>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</si>
  <si>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</si>
  <si>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</si>
  <si>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</si>
  <si>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</si>
  <si>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</si>
  <si>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</si>
  <si>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</si>
  <si>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</si>
  <si>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</si>
  <si>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</si>
  <si>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</si>
  <si>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</si>
  <si>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</si>
  <si>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</si>
  <si>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</si>
  <si>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</si>
  <si>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</si>
  <si>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</si>
  <si>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</si>
  <si>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</si>
  <si>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</si>
  <si>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</si>
  <si>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</si>
  <si>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</si>
  <si>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</si>
  <si>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</si>
  <si>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</si>
  <si>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</si>
  <si>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</si>
  <si>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</si>
  <si>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</si>
  <si>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</si>
  <si>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</si>
  <si>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</si>
  <si>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</si>
  <si>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</si>
  <si>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</si>
  <si>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</si>
  <si>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</si>
  <si>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</si>
  <si>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</si>
  <si>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</si>
  <si>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</si>
  <si>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</si>
  <si>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</si>
  <si>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</si>
  <si>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</si>
  <si>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</si>
  <si>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</si>
  <si>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</si>
  <si>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</si>
  <si>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</si>
  <si>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</si>
  <si>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</si>
  <si>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</si>
  <si>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</si>
  <si>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</si>
  <si>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</si>
  <si>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</si>
  <si>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</si>
  <si>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</si>
  <si>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</si>
  <si>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</si>
  <si>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</si>
  <si>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</si>
  <si>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</si>
  <si>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</si>
  <si>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</si>
  <si>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</si>
  <si>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</si>
  <si>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</si>
  <si>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</si>
  <si>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</si>
  <si>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</si>
  <si>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</si>
  <si>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</si>
  <si>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</si>
  <si>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</si>
  <si>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</si>
  <si>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</si>
  <si>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</si>
  <si>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</si>
  <si>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</si>
  <si>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</si>
  <si>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</si>
  <si>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</si>
  <si>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</si>
  <si>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</si>
  <si>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</si>
  <si>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</si>
  <si>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</si>
  <si>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</si>
  <si>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</si>
  <si>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</si>
  <si>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</si>
  <si>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</si>
  <si>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</si>
  <si>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</si>
  <si>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</si>
  <si>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</si>
  <si>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</si>
  <si>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</si>
  <si>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</si>
  <si>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</si>
  <si>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</si>
  <si>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</si>
  <si>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</si>
  <si>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</si>
  <si>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</si>
  <si>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</si>
  <si>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</si>
  <si>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</si>
  <si>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</si>
  <si>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</si>
  <si>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</si>
  <si>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</si>
  <si>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</si>
  <si>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</si>
  <si>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</si>
  <si>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</si>
  <si>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</si>
  <si>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</si>
  <si>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</si>
  <si>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</si>
  <si>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</si>
  <si>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</si>
  <si>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</si>
  <si>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</si>
  <si>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</si>
  <si>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</si>
  <si>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</si>
  <si>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</si>
  <si>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</si>
  <si>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</si>
  <si>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</si>
  <si>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</si>
  <si>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</si>
  <si>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</si>
  <si>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</si>
  <si>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</si>
  <si>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</si>
  <si>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</si>
  <si>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</si>
  <si>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</si>
  <si>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</si>
  <si>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</si>
  <si>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</si>
  <si>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</si>
  <si>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</si>
  <si>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</si>
  <si>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</si>
  <si>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</si>
  <si>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</si>
  <si>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</si>
  <si>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</si>
  <si>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</si>
  <si>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</si>
  <si>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</si>
  <si>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</si>
  <si>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</si>
  <si>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</si>
  <si>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</si>
  <si>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</si>
  <si>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</si>
  <si>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</si>
  <si>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</si>
  <si>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</si>
  <si>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</si>
  <si>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</si>
  <si>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</si>
  <si>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</si>
  <si>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</si>
  <si>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</si>
  <si>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</si>
  <si>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</si>
  <si>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</si>
  <si>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</si>
  <si>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</si>
  <si>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</si>
  <si>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</si>
  <si>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</si>
  <si>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</si>
  <si>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</si>
  <si>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</si>
  <si>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</si>
  <si>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</si>
  <si>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</si>
  <si>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</si>
  <si>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</si>
  <si>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</si>
  <si>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</si>
  <si>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</si>
  <si>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</si>
  <si>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</si>
  <si>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</si>
  <si>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</si>
  <si>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</si>
  <si>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</si>
  <si>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</si>
  <si>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</si>
  <si>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</si>
  <si>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</si>
  <si>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</si>
  <si>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</si>
  <si>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</si>
  <si>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</si>
  <si>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</si>
  <si>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</si>
  <si>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</si>
  <si>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</si>
  <si>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</si>
  <si>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</si>
  <si>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</si>
  <si>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</si>
  <si>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</si>
  <si>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</si>
  <si>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</si>
  <si>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</si>
  <si>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</si>
  <si>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</si>
  <si>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</si>
  <si>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</si>
  <si>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</si>
  <si>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</si>
  <si>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</si>
  <si>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</si>
  <si>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</si>
  <si>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</si>
  <si>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</si>
  <si>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</si>
  <si>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</si>
  <si>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</si>
  <si>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</si>
  <si>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</si>
  <si>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</si>
  <si>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</si>
  <si>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</si>
  <si>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</si>
  <si>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</si>
  <si>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</si>
  <si>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</si>
  <si>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</si>
  <si>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</si>
  <si>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</si>
  <si>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</si>
  <si>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</si>
  <si>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</si>
  <si>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</si>
  <si>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</si>
  <si>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</si>
  <si>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</si>
  <si>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</si>
  <si>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</si>
  <si>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</si>
  <si>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</si>
  <si>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</si>
  <si>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</si>
  <si>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</si>
  <si>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</si>
  <si>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</si>
  <si>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</si>
  <si>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</si>
  <si>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</si>
  <si>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</si>
  <si>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</si>
  <si>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</si>
  <si>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</si>
  <si>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</si>
  <si>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</si>
  <si>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</si>
  <si>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</si>
  <si>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</si>
  <si>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</si>
  <si>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</si>
  <si>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</si>
  <si>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</si>
  <si>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</si>
  <si>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</si>
  <si>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</si>
  <si>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</si>
  <si>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</si>
  <si>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</si>
  <si>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</si>
  <si>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</si>
  <si>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</si>
  <si>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</si>
  <si>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</si>
  <si>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</si>
  <si>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</si>
  <si>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</si>
  <si>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</si>
  <si>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</si>
  <si>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</si>
  <si>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</si>
  <si>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</si>
  <si>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</si>
  <si>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</si>
  <si>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</si>
  <si>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</si>
  <si>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</si>
  <si>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</si>
  <si>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</si>
  <si>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</si>
  <si>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</si>
  <si>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</si>
  <si>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</si>
  <si>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</si>
  <si>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</si>
  <si>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</si>
  <si>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</si>
  <si>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</si>
  <si>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</si>
  <si>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</si>
  <si>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</si>
  <si>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</si>
  <si>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</si>
  <si>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</si>
  <si>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</si>
  <si>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</si>
  <si>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</si>
  <si>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</si>
  <si>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</si>
  <si>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</si>
  <si>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</si>
  <si>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</si>
  <si>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</si>
  <si>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</si>
  <si>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</si>
  <si>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</si>
  <si>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</si>
  <si>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</si>
  <si>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</si>
  <si>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</si>
  <si>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</si>
  <si>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</si>
  <si>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</si>
  <si>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</si>
  <si>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</si>
  <si>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</si>
  <si>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</si>
  <si>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</si>
  <si>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</si>
  <si>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</si>
  <si>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</si>
  <si>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</si>
  <si>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</si>
  <si>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</si>
  <si>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</si>
  <si>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</si>
  <si>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</si>
  <si>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</si>
  <si>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</si>
  <si>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</si>
  <si>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</si>
  <si>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</si>
  <si>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</si>
  <si>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</si>
  <si>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</si>
  <si>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</si>
  <si>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</si>
  <si>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</si>
  <si>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</si>
  <si>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</si>
  <si>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</si>
  <si>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</si>
  <si>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</si>
  <si>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</si>
  <si>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</si>
  <si>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</si>
  <si>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</si>
  <si>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</si>
  <si>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</si>
  <si>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</si>
  <si>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</si>
  <si>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</si>
  <si>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</si>
  <si>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</si>
  <si>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</si>
  <si>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</si>
  <si>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</si>
  <si>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</si>
  <si>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</si>
  <si>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</si>
  <si>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</si>
  <si>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</si>
  <si>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</si>
  <si>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</si>
  <si>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</si>
  <si>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</si>
  <si>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</si>
  <si>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</si>
  <si>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</si>
  <si>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</si>
  <si>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</si>
  <si>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</si>
  <si>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</si>
  <si>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</si>
  <si>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</si>
  <si>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</si>
  <si>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</si>
  <si>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</si>
  <si>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</si>
  <si>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</si>
  <si>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</si>
  <si>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</si>
  <si>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</si>
  <si>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</si>
  <si>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</si>
  <si>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</si>
  <si>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</si>
  <si>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</si>
  <si>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</si>
  <si>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</si>
  <si>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</si>
  <si>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</si>
  <si>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</si>
  <si>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</si>
  <si>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</si>
  <si>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</si>
  <si>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</si>
  <si>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</si>
  <si>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</si>
  <si>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</si>
  <si>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</si>
  <si>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</si>
  <si>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</si>
  <si>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</si>
  <si>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</si>
  <si>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</si>
  <si>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</si>
  <si>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</si>
  <si>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</si>
  <si>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</si>
  <si>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</si>
  <si>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</si>
  <si>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</si>
  <si>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</si>
  <si>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</si>
  <si>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</si>
  <si>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</si>
  <si>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</si>
  <si>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</si>
  <si>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</si>
  <si>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</si>
  <si>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</si>
  <si>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</si>
  <si>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</si>
  <si>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</si>
  <si>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</si>
  <si>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</si>
  <si>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</si>
  <si>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</si>
  <si>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</si>
  <si>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</si>
  <si>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</si>
  <si>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</si>
  <si>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</si>
  <si>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</si>
  <si>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</si>
  <si>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</si>
  <si>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</si>
  <si>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</si>
  <si>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</si>
  <si>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</si>
  <si>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</si>
  <si>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</si>
  <si>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</si>
  <si>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</si>
  <si>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</si>
  <si>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</si>
  <si>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</si>
  <si>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</si>
  <si>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</si>
  <si>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</si>
  <si>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</si>
  <si>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</si>
  <si>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</si>
  <si>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</si>
  <si>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</si>
  <si>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</si>
  <si>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</si>
  <si>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</si>
  <si>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</si>
  <si>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</si>
  <si>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</si>
  <si>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</si>
  <si>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</si>
  <si>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</si>
  <si>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</si>
  <si>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</si>
  <si>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</si>
  <si>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</si>
  <si>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</si>
  <si>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</si>
  <si>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</si>
  <si>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</si>
  <si>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</si>
  <si>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</si>
  <si>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</si>
  <si>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</si>
  <si>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</si>
  <si>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</si>
  <si>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</si>
  <si>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</si>
  <si>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</si>
  <si>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</si>
  <si>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</si>
  <si>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</si>
  <si>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</si>
  <si>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</si>
  <si>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</si>
  <si>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</si>
  <si>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</si>
  <si>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</si>
  <si>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</si>
  <si>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</si>
  <si>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</si>
  <si>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</si>
  <si>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</si>
  <si>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</si>
  <si>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</si>
  <si>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</si>
  <si>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</si>
  <si>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</si>
  <si>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</si>
  <si>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</si>
  <si>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</si>
  <si>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</si>
  <si>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</si>
  <si>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</si>
  <si>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</si>
  <si>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</si>
  <si>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</si>
  <si>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</si>
  <si>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</si>
  <si>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</si>
  <si>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</si>
  <si>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</si>
  <si>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</si>
  <si>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</si>
  <si>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</si>
  <si>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</si>
  <si>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</si>
  <si>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</si>
  <si>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</si>
  <si>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</si>
  <si>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</si>
  <si>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</si>
  <si>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</si>
  <si>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</si>
  <si>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</si>
  <si>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</si>
  <si>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</si>
  <si>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</si>
  <si>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</si>
  <si>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</si>
  <si>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</si>
  <si>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</si>
  <si>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</si>
  <si>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</si>
  <si>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</si>
  <si>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</si>
  <si>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</si>
  <si>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</si>
  <si>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</si>
  <si>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</si>
  <si>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</si>
  <si>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</si>
  <si>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</si>
  <si>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</si>
  <si>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</si>
  <si>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</si>
  <si>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</si>
  <si>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</si>
  <si>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</si>
  <si>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</si>
  <si>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</si>
  <si>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</si>
  <si>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</si>
  <si>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</si>
  <si>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</si>
  <si>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</si>
  <si>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</si>
  <si>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</si>
  <si>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</si>
  <si>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</si>
  <si>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</si>
  <si>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</si>
  <si>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</si>
  <si>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</si>
  <si>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</si>
  <si>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</si>
  <si>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</si>
  <si>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</si>
  <si>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</si>
  <si>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</si>
  <si>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</si>
  <si>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</si>
  <si>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</si>
  <si>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</si>
  <si>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</si>
  <si>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</si>
  <si>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</si>
  <si>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</si>
  <si>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</si>
  <si>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</si>
  <si>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</si>
  <si>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</si>
  <si>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</si>
  <si>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</si>
  <si>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</si>
  <si>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</si>
  <si>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</si>
  <si>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</si>
  <si>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</si>
  <si>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</si>
  <si>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</si>
  <si>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</si>
  <si>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</si>
  <si>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</si>
  <si>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</si>
  <si>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</si>
  <si>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</si>
  <si>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</si>
  <si>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</si>
  <si>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</si>
  <si>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</si>
  <si>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</si>
  <si>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</si>
  <si>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</si>
  <si>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</si>
  <si>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</si>
  <si>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</si>
  <si>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</si>
  <si>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</si>
  <si>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</si>
  <si>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</si>
  <si>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</si>
  <si>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</si>
  <si>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</si>
  <si>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</si>
  <si>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</si>
  <si>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</si>
  <si>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</si>
  <si>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</si>
  <si>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</si>
  <si>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</si>
  <si>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</si>
  <si>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</si>
  <si>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</si>
  <si>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</si>
  <si>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</si>
  <si>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</si>
  <si>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</si>
  <si>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</si>
  <si>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</si>
  <si>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</si>
  <si>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</si>
  <si>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</si>
  <si>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</si>
  <si>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</si>
  <si>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</si>
  <si>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</si>
  <si>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</si>
  <si>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</si>
  <si>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</si>
  <si>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</si>
  <si>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</si>
  <si>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</si>
  <si>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</si>
  <si>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</si>
  <si>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</si>
  <si>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</si>
  <si>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</si>
  <si>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</si>
  <si>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</si>
  <si>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</si>
  <si>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</si>
  <si>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</si>
  <si>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</si>
  <si>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</si>
  <si>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</si>
  <si>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</si>
  <si>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</si>
  <si>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</si>
  <si>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</si>
  <si>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</si>
  <si>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</si>
  <si>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</si>
  <si>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</si>
  <si>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</si>
  <si>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</si>
  <si>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</si>
  <si>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</si>
  <si>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</si>
  <si>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</si>
  <si>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</si>
  <si>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</si>
  <si>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</si>
  <si>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</si>
  <si>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</si>
  <si>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</si>
  <si>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</si>
  <si>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</si>
  <si>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</si>
  <si>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</si>
  <si>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</si>
  <si>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</si>
  <si>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</si>
  <si>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</si>
  <si>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</si>
  <si>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</si>
  <si>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</si>
  <si>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</si>
  <si>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</si>
  <si>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</si>
  <si>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</si>
  <si>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</si>
  <si>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</si>
  <si>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</si>
  <si>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</si>
  <si>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</si>
  <si>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</si>
  <si>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</si>
  <si>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</si>
  <si>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</si>
  <si>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</si>
  <si>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</si>
  <si>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</si>
  <si>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</si>
  <si>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</si>
  <si>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</si>
  <si>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</si>
  <si>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</si>
  <si>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</si>
  <si>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</si>
  <si>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</si>
  <si>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</si>
  <si>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</si>
  <si>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</si>
  <si>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</si>
  <si>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</si>
  <si>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</si>
  <si>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</si>
  <si>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</si>
  <si>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</si>
  <si>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</si>
  <si>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</si>
  <si>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</si>
  <si>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</si>
  <si>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</si>
  <si>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</si>
  <si>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</si>
  <si>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</si>
  <si>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</si>
  <si>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</si>
  <si>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</si>
  <si>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</si>
  <si>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</si>
  <si>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</si>
  <si>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</si>
  <si>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</si>
  <si>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</si>
  <si>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</si>
  <si>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</si>
  <si>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</si>
  <si>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</si>
  <si>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</si>
  <si>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</si>
  <si>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</si>
  <si>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</si>
  <si>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</si>
  <si>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</si>
  <si>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</si>
  <si>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</si>
  <si>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</si>
  <si>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</si>
  <si>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</si>
  <si>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</si>
  <si>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</si>
  <si>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</si>
  <si>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</si>
  <si>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</si>
  <si>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</si>
  <si>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</si>
  <si>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</si>
  <si>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</si>
  <si>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</si>
  <si>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</si>
  <si>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</si>
  <si>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</si>
  <si>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</si>
  <si>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</si>
  <si>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</si>
  <si>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</si>
  <si>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</si>
  <si>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</si>
  <si>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</si>
  <si>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</si>
  <si>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</si>
  <si>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</si>
  <si>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</si>
  <si>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</si>
  <si>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</si>
  <si>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</si>
  <si>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</si>
  <si>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</si>
  <si>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</si>
  <si>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</si>
  <si>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</si>
  <si>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</si>
  <si>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</si>
  <si>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</si>
  <si>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</si>
  <si>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</si>
  <si>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</si>
  <si>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</si>
  <si>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</si>
  <si>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</si>
  <si>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</si>
  <si>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</si>
  <si>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</si>
  <si>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</si>
  <si>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</si>
  <si>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</si>
  <si>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</si>
  <si>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</si>
  <si>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</si>
  <si>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</si>
  <si>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</si>
  <si>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</si>
  <si>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</si>
  <si>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</si>
  <si>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</si>
  <si>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</si>
  <si>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</si>
  <si>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</si>
  <si>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</si>
  <si>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</si>
  <si>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</si>
  <si>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</si>
  <si>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</si>
  <si>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</si>
  <si>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</si>
  <si>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</si>
  <si>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</si>
  <si>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</si>
  <si>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</si>
  <si>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</si>
  <si>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</si>
  <si>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</si>
  <si>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</si>
  <si>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</si>
  <si>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</si>
  <si>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</si>
  <si>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</si>
  <si>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</si>
  <si>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</si>
  <si>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</si>
  <si>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</si>
  <si>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</si>
  <si>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</si>
  <si>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</si>
  <si>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</si>
  <si>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</si>
  <si>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</si>
  <si>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</si>
  <si>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</si>
  <si>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</si>
  <si>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</si>
  <si>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</si>
  <si>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</si>
  <si>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</si>
  <si>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</si>
  <si>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</si>
  <si>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</si>
  <si>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</si>
  <si>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</si>
  <si>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</si>
  <si>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</si>
  <si>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</si>
  <si>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</si>
  <si>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</si>
  <si>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</si>
  <si>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</si>
  <si>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</si>
  <si>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</si>
  <si>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</si>
  <si>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</si>
  <si>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</si>
  <si>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</si>
  <si>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</si>
  <si>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</si>
  <si>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</si>
  <si>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</si>
  <si>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</si>
  <si>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</si>
  <si>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</si>
  <si>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</si>
  <si>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</si>
  <si>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</si>
  <si>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</si>
  <si>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</si>
  <si>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</si>
  <si>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</si>
  <si>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</si>
  <si>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</si>
  <si>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</si>
  <si>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</si>
  <si>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</si>
  <si>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</si>
  <si>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</si>
  <si>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</si>
  <si>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</si>
  <si>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</si>
  <si>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</si>
  <si>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</si>
  <si>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</si>
  <si>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</si>
  <si>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</si>
  <si>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</si>
  <si>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</si>
  <si>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</si>
  <si>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</si>
  <si>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</si>
  <si>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</si>
  <si>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</si>
  <si>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</si>
  <si>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</si>
  <si>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</si>
  <si>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</si>
  <si>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</si>
  <si>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</si>
  <si>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</si>
  <si>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</si>
  <si>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</si>
  <si>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</si>
  <si>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</si>
  <si>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</si>
  <si>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</si>
  <si>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</si>
  <si>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</si>
  <si>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</si>
  <si>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</si>
  <si>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</si>
  <si>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</si>
  <si>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</si>
  <si>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</si>
  <si>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</si>
  <si>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</si>
  <si>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</si>
  <si>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</si>
  <si>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</si>
  <si>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</si>
  <si>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</si>
  <si>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</si>
  <si>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</si>
  <si>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</si>
  <si>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</si>
  <si>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</si>
  <si>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</si>
  <si>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</si>
  <si>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</si>
  <si>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</si>
  <si>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</si>
  <si>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</si>
  <si>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</si>
  <si>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</si>
  <si>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</si>
  <si>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</si>
  <si>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</si>
  <si>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</si>
  <si>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</si>
  <si>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</si>
  <si>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</si>
  <si>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</si>
  <si>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</si>
  <si>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</si>
  <si>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</si>
  <si>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</si>
  <si>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</si>
  <si>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</si>
  <si>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</si>
  <si>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</si>
  <si>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</si>
  <si>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</si>
  <si>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</si>
  <si>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</si>
  <si>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</si>
  <si>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</si>
  <si>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</si>
  <si>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</si>
  <si>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</si>
  <si>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</si>
  <si>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</si>
  <si>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</si>
  <si>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</si>
  <si>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</si>
  <si>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</si>
  <si>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</si>
  <si>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</si>
  <si>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</si>
  <si>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</si>
  <si>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</si>
  <si>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</si>
  <si>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</si>
  <si>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</si>
  <si>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</si>
  <si>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</si>
  <si>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</si>
  <si>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</si>
  <si>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</si>
  <si>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</si>
  <si>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</si>
  <si>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</si>
  <si>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</si>
  <si>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</si>
  <si>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</si>
  <si>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</si>
  <si>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</si>
  <si>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</si>
  <si>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</si>
  <si>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</si>
  <si>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</si>
  <si>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</si>
  <si>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</si>
  <si>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</si>
  <si>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</si>
  <si>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</si>
  <si>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</si>
  <si>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</si>
  <si>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</si>
  <si>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</si>
  <si>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</si>
  <si>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</si>
  <si>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</si>
  <si>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</si>
  <si>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</si>
  <si>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</si>
  <si>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</si>
  <si>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</si>
  <si>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</si>
  <si>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</si>
  <si>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</si>
  <si>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</si>
  <si>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</si>
  <si>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</si>
  <si>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</si>
  <si>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</si>
  <si>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</si>
  <si>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</si>
  <si>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</si>
  <si>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</si>
  <si>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</si>
  <si>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</si>
  <si>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</si>
  <si>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</si>
  <si>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</si>
  <si>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</si>
  <si>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</si>
  <si>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</si>
  <si>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</si>
  <si>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</si>
  <si>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</si>
  <si>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</si>
  <si>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</si>
  <si>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</si>
  <si>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</si>
  <si>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</si>
  <si>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</si>
  <si>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</si>
  <si>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</si>
  <si>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</si>
  <si>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</si>
  <si>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</si>
  <si>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</si>
  <si>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</si>
  <si>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</si>
  <si>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</si>
  <si>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</si>
  <si>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</si>
  <si>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</si>
  <si>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</si>
  <si>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</si>
  <si>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</si>
  <si>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</si>
  <si>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</si>
  <si>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</si>
  <si>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</si>
  <si>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</si>
  <si>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</si>
  <si>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</si>
  <si>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</si>
  <si>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</si>
  <si>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</si>
  <si>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</si>
  <si>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</si>
  <si>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</si>
  <si>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</si>
  <si>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</si>
  <si>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</si>
  <si>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</si>
  <si>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</si>
  <si>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</si>
  <si>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</si>
  <si>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</si>
  <si>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</si>
  <si>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</si>
  <si>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</si>
  <si>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</si>
  <si>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</si>
  <si>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</si>
  <si>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</si>
  <si>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</si>
  <si>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</si>
  <si>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</si>
  <si>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</si>
  <si>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</si>
  <si>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</si>
  <si>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</si>
  <si>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</si>
  <si>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</si>
  <si>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</si>
  <si>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</si>
  <si>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</si>
  <si>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</si>
  <si>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</si>
  <si>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</si>
  <si>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</si>
  <si>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</si>
  <si>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</si>
  <si>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</si>
  <si>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</si>
  <si>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</si>
  <si>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</si>
  <si>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</si>
  <si>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</si>
  <si>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</si>
  <si>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</si>
  <si>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</si>
  <si>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</si>
  <si>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</si>
  <si>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</si>
  <si>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</si>
  <si>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</si>
  <si>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</si>
  <si>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</si>
  <si>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</si>
  <si>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</si>
  <si>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</si>
  <si>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</si>
  <si>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</si>
  <si>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</si>
  <si>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</si>
  <si>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</si>
  <si>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</si>
  <si>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</si>
  <si>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</si>
  <si>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</si>
  <si>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</si>
  <si>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</si>
  <si>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</si>
  <si>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</si>
  <si>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</si>
  <si>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</si>
  <si>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</si>
  <si>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</si>
  <si>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</si>
  <si>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</si>
  <si>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</si>
  <si>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</si>
  <si>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</si>
  <si>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</si>
  <si>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</si>
  <si>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</si>
  <si>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</si>
  <si>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</si>
  <si>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</si>
  <si>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</si>
  <si>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</si>
  <si>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</si>
  <si>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</si>
  <si>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</si>
  <si>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</si>
  <si>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</si>
  <si>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</si>
  <si>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</si>
  <si>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</si>
  <si>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</si>
  <si>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</si>
  <si>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</si>
  <si>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</si>
  <si>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</si>
  <si>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</si>
  <si>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</si>
  <si>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</si>
  <si>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</si>
  <si>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</si>
  <si>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</si>
  <si>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</si>
  <si>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</si>
  <si>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</si>
  <si>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</si>
  <si>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</si>
  <si>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</si>
  <si>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</si>
  <si>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</si>
  <si>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</si>
  <si>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</si>
  <si>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</si>
  <si>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</si>
  <si>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</si>
  <si>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</si>
  <si>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</si>
  <si>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</si>
  <si>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</si>
  <si>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</si>
  <si>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</si>
  <si>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</si>
  <si>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</si>
  <si>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</si>
  <si>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</si>
  <si>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</si>
  <si>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</si>
  <si>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</si>
  <si>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</si>
  <si>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</si>
  <si>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</si>
  <si>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</si>
  <si>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</si>
  <si>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</si>
  <si>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</si>
  <si>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</si>
  <si>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</si>
  <si>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</si>
  <si>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</si>
  <si>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</si>
  <si>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</si>
  <si>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</si>
  <si>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</si>
  <si>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</si>
  <si>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</si>
  <si>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</si>
  <si>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</si>
  <si>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</si>
  <si>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</si>
  <si>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</si>
  <si>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</si>
  <si>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</si>
  <si>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</si>
  <si>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</si>
  <si>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</si>
  <si>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</si>
  <si>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</si>
  <si>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</si>
  <si>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</si>
  <si>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</si>
  <si>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</si>
  <si>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</si>
  <si>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</si>
  <si>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</si>
  <si>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</si>
  <si>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</si>
  <si>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</si>
  <si>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</si>
  <si>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</si>
  <si>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</si>
  <si>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</si>
  <si>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</si>
  <si>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</si>
  <si>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</si>
  <si>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</si>
  <si>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</si>
  <si>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</si>
  <si>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</si>
  <si>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</si>
  <si>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</si>
  <si>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</si>
  <si>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</si>
  <si>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</si>
  <si>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</si>
  <si>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</si>
  <si>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</si>
  <si>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</si>
  <si>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</si>
  <si>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</si>
  <si>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</si>
  <si>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</si>
  <si>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</si>
  <si>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</si>
  <si>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</si>
  <si>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</si>
  <si>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</si>
  <si>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</si>
  <si>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</si>
  <si>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</si>
  <si>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</si>
  <si>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</si>
  <si>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</si>
  <si>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</si>
  <si>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</si>
  <si>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</si>
  <si>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</si>
  <si>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</si>
  <si>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</si>
  <si>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</si>
  <si>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</si>
  <si>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</si>
  <si>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</si>
  <si>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</si>
  <si>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</si>
  <si>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</si>
  <si>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</si>
  <si>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</si>
  <si>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</si>
  <si>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</si>
  <si>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</si>
  <si>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</si>
  <si>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</si>
  <si>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</si>
  <si>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</si>
  <si>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</si>
  <si>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</si>
  <si>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</si>
  <si>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</si>
  <si>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</si>
  <si>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</si>
  <si>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</si>
  <si>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</si>
  <si>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</si>
  <si>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</si>
  <si>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</si>
  <si>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</si>
  <si>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</si>
  <si>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</si>
  <si>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</si>
  <si>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</si>
  <si>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</si>
  <si>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</si>
  <si>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</si>
  <si>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</si>
  <si>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</si>
  <si>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</si>
  <si>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</si>
  <si>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</si>
  <si>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</si>
  <si>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</si>
  <si>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</si>
  <si>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</si>
  <si>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</si>
  <si>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</si>
  <si>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</si>
  <si>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</si>
  <si>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</si>
  <si>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</si>
  <si>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</si>
  <si>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</si>
  <si>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</si>
  <si>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</si>
  <si>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</si>
  <si>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</si>
  <si>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</si>
  <si>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</si>
  <si>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</si>
  <si>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</si>
  <si>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</si>
  <si>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</si>
  <si>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</si>
  <si>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</si>
  <si>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</si>
  <si>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</si>
  <si>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</si>
  <si>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</si>
  <si>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</si>
  <si>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</si>
  <si>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</si>
  <si>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</si>
  <si>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</si>
  <si>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</si>
  <si>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</si>
  <si>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</si>
  <si>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</si>
  <si>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</si>
  <si>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</si>
  <si>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</si>
  <si>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</si>
  <si>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</si>
  <si>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</si>
  <si>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</si>
  <si>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</si>
  <si>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</si>
  <si>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</si>
  <si>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</si>
  <si>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</si>
  <si>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</si>
  <si>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</si>
  <si>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</si>
  <si>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</si>
  <si>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</si>
  <si>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</si>
  <si>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</si>
  <si>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</si>
  <si>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</si>
  <si>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</si>
  <si>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</si>
  <si>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</si>
  <si>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</si>
  <si>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</si>
  <si>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</si>
  <si>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</si>
  <si>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</si>
  <si>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</si>
  <si>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</si>
  <si>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</si>
  <si>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</si>
  <si>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</si>
  <si>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</si>
  <si>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</si>
  <si>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</si>
  <si>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</si>
  <si>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</si>
  <si>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</si>
  <si>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</si>
  <si>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</si>
  <si>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</si>
  <si>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</si>
  <si>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</si>
  <si>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</si>
  <si>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</si>
  <si>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</si>
  <si>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</si>
  <si>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</si>
  <si>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</si>
  <si>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</si>
  <si>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</si>
  <si>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</si>
  <si>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</si>
  <si>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</si>
  <si>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</si>
  <si>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</si>
  <si>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</si>
  <si>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</si>
  <si>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</si>
  <si>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</si>
  <si>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</si>
  <si>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</si>
  <si>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</si>
  <si>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</si>
  <si>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</si>
  <si>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</si>
  <si>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</si>
  <si>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</si>
  <si>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</si>
  <si>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</si>
  <si>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</si>
  <si>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</si>
  <si>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</si>
  <si>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</si>
  <si>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</si>
  <si>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</si>
  <si>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</si>
  <si>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</si>
  <si>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</si>
  <si>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</si>
  <si>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</si>
  <si>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</si>
  <si>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</si>
  <si>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</si>
  <si>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</si>
  <si>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</si>
  <si>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</si>
  <si>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</si>
  <si>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</si>
  <si>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</si>
  <si>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</si>
  <si>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</si>
  <si>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</si>
  <si>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</si>
  <si>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</si>
  <si>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</si>
  <si>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</si>
  <si>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</si>
  <si>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</si>
  <si>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</si>
  <si>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</si>
  <si>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</si>
  <si>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</si>
  <si>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</si>
  <si>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</si>
  <si>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</si>
  <si>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</si>
  <si>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</si>
  <si>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</si>
  <si>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</si>
  <si>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</si>
  <si>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</si>
  <si>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</si>
  <si>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</si>
  <si>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</si>
  <si>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</si>
  <si>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</si>
  <si>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</si>
  <si>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</si>
  <si>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</si>
  <si>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</si>
  <si>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</si>
  <si>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</si>
  <si>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</si>
  <si>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</si>
  <si>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</si>
  <si>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</si>
  <si>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</si>
  <si>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</si>
  <si>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</si>
  <si>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</si>
  <si>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</si>
  <si>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</si>
  <si>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</si>
  <si>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</si>
  <si>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</si>
  <si>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</si>
  <si>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</si>
  <si>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</si>
  <si>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</si>
  <si>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</si>
  <si>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</si>
  <si>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</si>
  <si>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</si>
  <si>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</si>
  <si>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</si>
  <si>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</si>
  <si>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</si>
  <si>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</si>
  <si>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</si>
  <si>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</si>
  <si>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</si>
  <si>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</si>
  <si>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</si>
  <si>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</si>
  <si>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</si>
  <si>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</si>
  <si>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</si>
  <si>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</si>
  <si>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</si>
  <si>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</si>
  <si>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</si>
  <si>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</si>
  <si>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</si>
  <si>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</si>
  <si>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</si>
  <si>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</si>
  <si>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</si>
  <si>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</si>
  <si>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</si>
  <si>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</si>
  <si>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</si>
  <si>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</si>
  <si>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</si>
  <si>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</si>
  <si>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</si>
  <si>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</si>
  <si>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</si>
  <si>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</si>
  <si>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</si>
  <si>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</si>
  <si>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</si>
  <si>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</si>
  <si>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</si>
  <si>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</si>
  <si>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</si>
  <si>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</si>
  <si>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</si>
  <si>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</si>
  <si>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</si>
  <si>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</si>
  <si>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</si>
  <si>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</si>
  <si>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</si>
  <si>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</si>
  <si>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</si>
  <si>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</si>
  <si>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</si>
  <si>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</si>
  <si>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</si>
  <si>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</si>
  <si>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</si>
  <si>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</si>
  <si>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</si>
  <si>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</si>
  <si>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</si>
  <si>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</si>
  <si>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</si>
  <si>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</si>
  <si>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</si>
  <si>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</si>
  <si>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</si>
  <si>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</si>
  <si>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</si>
  <si>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</si>
  <si>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</si>
  <si>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</si>
  <si>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</si>
  <si>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</si>
  <si>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</si>
  <si>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</si>
  <si>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</si>
  <si>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</si>
  <si>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</si>
  <si>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</si>
  <si>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</si>
  <si>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</si>
  <si>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</si>
  <si>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</si>
  <si>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</si>
  <si>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</si>
  <si>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</si>
  <si>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</si>
  <si>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</si>
  <si>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</si>
  <si>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</si>
  <si>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</si>
  <si>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</si>
  <si>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</si>
  <si>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</si>
  <si>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</si>
  <si>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</si>
  <si>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</si>
  <si>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</si>
  <si>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</si>
  <si>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</si>
  <si>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</si>
  <si>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</si>
  <si>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</si>
  <si>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</si>
  <si>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</si>
  <si>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</si>
  <si>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</si>
  <si>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</si>
  <si>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</si>
  <si>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</si>
  <si>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</si>
  <si>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</si>
  <si>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</si>
  <si>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</si>
  <si>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</si>
  <si>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</si>
  <si>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</si>
  <si>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</si>
  <si>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</si>
  <si>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</si>
  <si>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</si>
  <si>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</si>
  <si>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</si>
  <si>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</si>
  <si>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</si>
  <si>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</si>
  <si>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</si>
  <si>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</si>
  <si>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</si>
  <si>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</si>
  <si>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</si>
  <si>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</si>
  <si>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</si>
  <si>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</si>
  <si>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</si>
  <si>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</si>
  <si>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</si>
  <si>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</si>
  <si>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</si>
  <si>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</si>
  <si>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</si>
  <si>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</si>
  <si>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</si>
  <si>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</si>
  <si>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</si>
  <si>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</si>
  <si>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</si>
  <si>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</si>
  <si>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</si>
  <si>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</si>
  <si>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</si>
  <si>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</si>
  <si>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</si>
  <si>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</si>
  <si>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</si>
  <si>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</si>
  <si>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</si>
  <si>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</si>
  <si>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</si>
  <si>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</si>
  <si>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</si>
  <si>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</si>
  <si>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</si>
  <si>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</si>
  <si>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</si>
  <si>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</si>
  <si>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</si>
  <si>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</si>
  <si>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</si>
  <si>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</si>
  <si>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</si>
  <si>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</si>
  <si>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</si>
  <si>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</si>
  <si>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</si>
  <si>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</si>
  <si>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</si>
  <si>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</si>
  <si>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</si>
  <si>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</si>
  <si>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</si>
  <si>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</si>
  <si>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</si>
  <si>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</si>
  <si>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</si>
  <si>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</si>
  <si>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</si>
  <si>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</si>
  <si>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</si>
  <si>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</si>
  <si>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</si>
  <si>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</si>
  <si>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</si>
  <si>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</si>
  <si>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</si>
  <si>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</si>
  <si>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</si>
  <si>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</si>
  <si>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</si>
  <si>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</si>
  <si>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</si>
  <si>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</si>
  <si>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</si>
  <si>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</si>
  <si>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</si>
  <si>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</si>
  <si>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</si>
  <si>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</si>
  <si>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</si>
  <si>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</si>
  <si>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</si>
  <si>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</si>
  <si>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</si>
  <si>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</si>
  <si>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</si>
  <si>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</si>
  <si>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</si>
  <si>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</si>
  <si>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</si>
  <si>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</si>
  <si>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</si>
  <si>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</si>
  <si>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</si>
  <si>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</si>
  <si>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</si>
  <si>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</si>
  <si>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</si>
  <si>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</si>
  <si>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</si>
  <si>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</si>
  <si>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</si>
  <si>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</si>
  <si>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</si>
  <si>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</si>
  <si>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</si>
  <si>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</si>
  <si>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</si>
  <si>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</si>
  <si>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</si>
  <si>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</si>
  <si>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</si>
  <si>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</si>
  <si>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</si>
  <si>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</si>
  <si>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</si>
  <si>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</si>
  <si>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</si>
  <si>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</si>
  <si>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</si>
  <si>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</si>
  <si>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</si>
  <si>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</si>
  <si>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</si>
  <si>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</si>
  <si>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</si>
  <si>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</si>
  <si>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</si>
  <si>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</si>
  <si>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</si>
  <si>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</si>
  <si>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</si>
  <si>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</si>
  <si>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</si>
  <si>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</si>
  <si>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</si>
  <si>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</si>
  <si>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</si>
  <si>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</si>
  <si>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</si>
  <si>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</si>
  <si>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</si>
  <si>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</si>
  <si>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</si>
  <si>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</si>
  <si>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</si>
  <si>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</si>
  <si>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</si>
  <si>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</si>
  <si>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</si>
  <si>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</si>
  <si>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</si>
  <si>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</si>
  <si>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</si>
  <si>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</si>
  <si>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</si>
  <si>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</si>
  <si>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</si>
  <si>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</si>
  <si>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</si>
  <si>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</si>
  <si>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</si>
  <si>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</si>
  <si>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</si>
  <si>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</si>
  <si>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</si>
  <si>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</si>
  <si>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</si>
  <si>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</si>
  <si>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</si>
  <si>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</si>
  <si>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</si>
  <si>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</si>
  <si>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</si>
  <si>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</si>
  <si>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</si>
  <si>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</si>
  <si>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</si>
  <si>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</si>
  <si>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</si>
  <si>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</si>
  <si>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</si>
  <si>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</si>
  <si>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</si>
  <si>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</si>
  <si>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</si>
  <si>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</si>
  <si>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</si>
  <si>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</si>
  <si>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</si>
  <si>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</si>
  <si>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</si>
  <si>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</si>
  <si>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</si>
  <si>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</si>
  <si>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</si>
  <si>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</si>
  <si>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</si>
  <si>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</si>
  <si>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</si>
  <si>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</si>
  <si>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</si>
  <si>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</si>
  <si>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</si>
  <si>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</si>
  <si>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</si>
  <si>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</si>
  <si>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</si>
  <si>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</si>
  <si>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</si>
  <si>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</si>
  <si>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</si>
  <si>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</si>
  <si>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</si>
  <si>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</si>
  <si>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</si>
  <si>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</si>
  <si>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</si>
  <si>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</si>
  <si>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</si>
  <si>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</si>
  <si>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</si>
  <si>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</si>
  <si>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</si>
  <si>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</si>
  <si>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</si>
  <si>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</si>
  <si>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</si>
  <si>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</si>
  <si>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</si>
  <si>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</si>
  <si>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</si>
  <si>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</si>
  <si>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</si>
  <si>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</si>
  <si>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</si>
  <si>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</si>
  <si>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</si>
  <si>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</si>
  <si>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</si>
  <si>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</si>
  <si>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</si>
  <si>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</si>
  <si>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</si>
  <si>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</si>
  <si>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</si>
  <si>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</si>
  <si>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</si>
  <si>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</si>
  <si>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</si>
  <si>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</si>
  <si>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</si>
  <si>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</si>
  <si>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</si>
  <si>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</si>
  <si>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</si>
  <si>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</si>
  <si>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</si>
  <si>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</si>
  <si>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</si>
  <si>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</si>
  <si>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</si>
  <si>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</si>
  <si>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</si>
  <si>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</si>
  <si>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</si>
  <si>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</si>
  <si>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</si>
  <si>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</si>
  <si>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</si>
  <si>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</si>
  <si>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</si>
  <si>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</si>
  <si>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</si>
  <si>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</si>
  <si>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</si>
  <si>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</si>
  <si>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</si>
  <si>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</si>
  <si>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</si>
  <si>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</si>
  <si>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</si>
  <si>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</si>
  <si>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</si>
  <si>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</si>
  <si>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</si>
  <si>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</si>
  <si>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</si>
  <si>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</si>
  <si>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</si>
  <si>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</si>
  <si>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</si>
  <si>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</si>
  <si>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</si>
  <si>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</si>
  <si>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</si>
  <si>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</si>
  <si>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</si>
  <si>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</si>
  <si>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</si>
  <si>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</si>
  <si>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</si>
  <si>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</si>
  <si>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</si>
  <si>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</si>
  <si>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</si>
  <si>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</si>
  <si>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</si>
  <si>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</si>
  <si>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</si>
  <si>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</si>
  <si>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</si>
  <si>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</si>
  <si>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</si>
  <si>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</si>
  <si>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</si>
  <si>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</si>
  <si>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</si>
  <si>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</si>
  <si>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</si>
  <si>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</si>
  <si>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</si>
  <si>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</si>
  <si>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</si>
  <si>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</si>
  <si>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</si>
  <si>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</si>
  <si>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</si>
  <si>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</si>
  <si>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</si>
  <si>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</si>
  <si>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</si>
  <si>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</si>
  <si>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</si>
  <si>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</si>
  <si>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</si>
  <si>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</si>
  <si>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</si>
  <si>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</si>
  <si>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</si>
  <si>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</si>
  <si>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</si>
  <si>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</si>
  <si>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</si>
  <si>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</si>
  <si>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</si>
  <si>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</si>
  <si>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</si>
  <si>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</si>
  <si>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</si>
  <si>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</si>
  <si>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</si>
  <si>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</si>
  <si>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</si>
  <si>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</si>
  <si>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</si>
  <si>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</si>
  <si>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</si>
  <si>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</si>
  <si>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</si>
  <si>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</si>
  <si>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</si>
  <si>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</si>
  <si>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</si>
  <si>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</si>
  <si>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</si>
  <si>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</si>
  <si>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</si>
  <si>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</si>
  <si>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</si>
  <si>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</si>
  <si>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</si>
  <si>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</si>
  <si>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</si>
  <si>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</si>
  <si>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</si>
  <si>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</si>
  <si>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</si>
  <si>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</si>
  <si>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</si>
  <si>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</si>
  <si>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</si>
  <si>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</si>
  <si>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</si>
  <si>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</si>
  <si>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</si>
  <si>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</si>
  <si>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</si>
  <si>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</si>
  <si>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</si>
  <si>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</si>
  <si>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</si>
  <si>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</si>
  <si>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</si>
  <si>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</si>
  <si>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</si>
  <si>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</si>
  <si>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</si>
  <si>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</si>
  <si>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</si>
  <si>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</si>
  <si>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</si>
  <si>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</si>
  <si>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</si>
  <si>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</si>
  <si>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</si>
  <si>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</si>
  <si>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</si>
  <si>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</si>
  <si>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</si>
  <si>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</si>
  <si>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</si>
  <si>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</si>
  <si>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</si>
  <si>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</si>
  <si>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</si>
  <si>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</si>
  <si>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</si>
  <si>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</si>
  <si>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</si>
  <si>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</si>
  <si>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</si>
  <si>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</si>
  <si>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</si>
  <si>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</si>
  <si>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</si>
  <si>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</si>
  <si>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</si>
  <si>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</si>
  <si>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</si>
  <si>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</si>
  <si>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</si>
  <si>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</si>
  <si>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</si>
  <si>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</si>
  <si>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</si>
  <si>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</si>
  <si>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</si>
  <si>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</si>
  <si>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</si>
  <si>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</si>
  <si>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</si>
  <si>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</si>
  <si>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</si>
  <si>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</si>
  <si>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</si>
  <si>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</si>
  <si>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</si>
  <si>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</si>
  <si>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</si>
  <si>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</si>
  <si>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</si>
  <si>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</si>
  <si>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</si>
  <si>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</si>
  <si>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</si>
  <si>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</si>
  <si>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</si>
  <si>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</si>
  <si>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</si>
  <si>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</si>
  <si>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</si>
  <si>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</si>
  <si>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</si>
  <si>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</si>
  <si>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</si>
  <si>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</si>
  <si>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</si>
  <si>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</si>
  <si>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</si>
  <si>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</si>
  <si>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</si>
  <si>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</si>
  <si>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</si>
  <si>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</si>
  <si>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</si>
  <si>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</si>
  <si>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</si>
  <si>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</si>
  <si>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</si>
  <si>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</si>
  <si>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</si>
  <si>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</si>
  <si>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</si>
  <si>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</si>
  <si>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</si>
  <si>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</si>
  <si>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</si>
  <si>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</si>
  <si>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</si>
  <si>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</si>
  <si>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</si>
  <si>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</si>
  <si>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</si>
  <si>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</si>
  <si>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</si>
  <si>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</si>
  <si>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</si>
  <si>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</si>
  <si>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</si>
  <si>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</si>
  <si>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</si>
  <si>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</si>
  <si>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</si>
  <si>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</si>
  <si>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</si>
  <si>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</si>
  <si>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</si>
  <si>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</si>
  <si>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</si>
  <si>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</si>
  <si>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</si>
  <si>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</si>
  <si>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</si>
  <si>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</si>
  <si>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</si>
  <si>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</si>
  <si>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</si>
  <si>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</si>
  <si>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</si>
  <si>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</si>
  <si>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</si>
  <si>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</si>
  <si>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</si>
  <si>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</si>
  <si>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</si>
  <si>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</si>
  <si>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</si>
  <si>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</si>
  <si>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</si>
  <si>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</si>
  <si>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</si>
  <si>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</si>
  <si>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</si>
  <si>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</si>
  <si>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</si>
  <si>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</si>
  <si>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</si>
  <si>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</si>
  <si>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</si>
  <si>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</si>
  <si>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</si>
  <si>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</si>
  <si>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</si>
  <si>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</si>
  <si>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</si>
  <si>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</si>
  <si>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</si>
  <si>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</si>
  <si>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</si>
  <si>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</si>
  <si>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</si>
  <si>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</si>
  <si>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</si>
  <si>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</si>
  <si>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</si>
  <si>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</si>
  <si>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</si>
  <si>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</si>
  <si>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</si>
  <si>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</si>
  <si>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</si>
  <si>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</si>
  <si>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</si>
  <si>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</si>
  <si>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</si>
  <si>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</si>
  <si>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</si>
  <si>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</si>
  <si>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</si>
  <si>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</si>
  <si>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</si>
  <si>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</si>
  <si>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</si>
  <si>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</si>
  <si>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</si>
  <si>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</si>
  <si>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</si>
  <si>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</si>
  <si>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</si>
  <si>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</si>
  <si>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</si>
  <si>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</si>
  <si>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</si>
  <si>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</si>
  <si>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</si>
  <si>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</si>
  <si>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</si>
  <si>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</si>
  <si>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</si>
  <si>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</si>
  <si>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</si>
  <si>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</si>
  <si>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</si>
  <si>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</si>
  <si>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</si>
  <si>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</si>
  <si>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</si>
  <si>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</si>
  <si>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</si>
  <si>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</si>
  <si>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</si>
  <si>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</si>
  <si>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</si>
  <si>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</si>
  <si>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</si>
  <si>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</si>
  <si>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</si>
  <si>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</si>
  <si>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</si>
  <si>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</si>
  <si>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</si>
  <si>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</si>
  <si>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</si>
  <si>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</si>
  <si>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</si>
  <si>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</si>
  <si>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</si>
  <si>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</si>
  <si>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</si>
  <si>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</si>
  <si>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</si>
  <si>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</si>
  <si>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</si>
  <si>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</si>
  <si>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</si>
  <si>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</si>
  <si>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</si>
  <si>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</si>
  <si>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</si>
  <si>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</si>
  <si>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</si>
  <si>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</si>
  <si>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</si>
  <si>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</si>
  <si>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</si>
  <si>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</si>
  <si>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</si>
  <si>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</si>
  <si>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</si>
  <si>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</si>
  <si>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</si>
  <si>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</si>
  <si>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</si>
  <si>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</si>
  <si>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</si>
  <si>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</si>
  <si>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</si>
  <si>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</si>
  <si>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</si>
  <si>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</si>
  <si>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</si>
  <si>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</si>
  <si>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</si>
  <si>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</si>
  <si>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</si>
  <si>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</si>
  <si>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</si>
  <si>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</si>
  <si>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</si>
  <si>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</si>
  <si>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</si>
  <si>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</si>
  <si>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</si>
  <si>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</si>
  <si>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</si>
  <si>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</si>
  <si>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</si>
  <si>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</si>
  <si>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</si>
  <si>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</si>
  <si>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</si>
  <si>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</si>
  <si>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</si>
  <si>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</si>
  <si>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</si>
  <si>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</si>
  <si>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</si>
  <si>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</si>
  <si>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</si>
  <si>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</si>
  <si>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</si>
  <si>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</si>
  <si>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</si>
  <si>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</si>
  <si>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</si>
  <si>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</si>
  <si>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</si>
  <si>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</si>
  <si>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</si>
  <si>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</si>
  <si>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</si>
  <si>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</si>
  <si>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</si>
  <si>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</si>
  <si>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</si>
  <si>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</si>
  <si>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</si>
  <si>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</si>
  <si>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</si>
  <si>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</si>
  <si>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</si>
  <si>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</si>
  <si>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</si>
  <si>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</si>
  <si>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</si>
  <si>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</si>
  <si>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</si>
  <si>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</si>
  <si>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</si>
  <si>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</si>
  <si>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</si>
  <si>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</si>
  <si>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</si>
  <si>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</si>
  <si>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</si>
  <si>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</si>
  <si>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</si>
  <si>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</si>
  <si>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</si>
  <si>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</si>
  <si>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</si>
  <si>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</si>
  <si>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</si>
  <si>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</si>
  <si>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</si>
  <si>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</si>
  <si>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</si>
  <si>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</si>
  <si>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</si>
  <si>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</si>
  <si>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</si>
  <si>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</si>
  <si>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</si>
  <si>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</si>
  <si>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</si>
  <si>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</si>
  <si>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</si>
  <si>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</si>
  <si>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</si>
  <si>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</si>
  <si>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</si>
  <si>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</si>
  <si>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</si>
  <si>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</si>
  <si>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</si>
  <si>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</si>
  <si>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</si>
  <si>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</si>
  <si>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</si>
  <si>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</si>
  <si>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</si>
  <si>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</si>
  <si>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</si>
  <si>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</si>
  <si>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</si>
  <si>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</si>
  <si>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</si>
  <si>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</si>
  <si>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</si>
  <si>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</si>
  <si>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</si>
  <si>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</si>
  <si>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</si>
  <si>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</si>
  <si>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</si>
  <si>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</si>
  <si>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</si>
  <si>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</si>
  <si>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</si>
  <si>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</si>
  <si>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</si>
  <si>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</si>
  <si>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</si>
  <si>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</si>
  <si>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</si>
  <si>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</si>
  <si>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</si>
  <si>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</si>
  <si>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</si>
  <si>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</si>
  <si>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</si>
  <si>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</si>
  <si>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</si>
  <si>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</si>
  <si>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</si>
  <si>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</si>
  <si>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</si>
  <si>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</si>
  <si>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</si>
  <si>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</si>
  <si>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</si>
  <si>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</si>
  <si>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</si>
  <si>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</si>
  <si>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</si>
  <si>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</si>
  <si>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</si>
  <si>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</si>
  <si>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</si>
  <si>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</si>
  <si>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</si>
  <si>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</si>
  <si>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</si>
  <si>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</si>
  <si>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</si>
  <si>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</si>
  <si>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</si>
  <si>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</si>
  <si>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</si>
  <si>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</si>
  <si>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</si>
  <si>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</si>
  <si>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</si>
  <si>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</si>
  <si>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</si>
  <si>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</si>
  <si>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</si>
  <si>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</si>
  <si>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</si>
  <si>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</si>
  <si>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</si>
  <si>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</si>
  <si>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</si>
  <si>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</si>
  <si>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</si>
  <si>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</si>
  <si>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</si>
  <si>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</si>
  <si>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</si>
  <si>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</si>
  <si>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</si>
  <si>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</si>
  <si>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</si>
  <si>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</si>
  <si>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</si>
  <si>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</si>
  <si>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</si>
  <si>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</si>
  <si>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</si>
  <si>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</si>
  <si>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</si>
  <si>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</si>
  <si>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</si>
  <si>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</si>
  <si>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</si>
  <si>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</si>
  <si>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</si>
  <si>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</si>
  <si>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</si>
  <si>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</si>
  <si>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</si>
  <si>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</si>
  <si>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</si>
  <si>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</si>
  <si>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</si>
  <si>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</si>
  <si>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</si>
  <si>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</si>
  <si>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</si>
  <si>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</si>
  <si>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</si>
  <si>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</si>
  <si>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</si>
  <si>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</si>
  <si>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</si>
  <si>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</si>
  <si>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</si>
  <si>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</si>
  <si>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</si>
  <si>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</si>
  <si>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</si>
  <si>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</si>
  <si>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</si>
  <si>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</si>
  <si>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</si>
  <si>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</si>
  <si>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</si>
  <si>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</si>
  <si>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</si>
  <si>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</si>
  <si>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</si>
  <si>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</si>
  <si>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</si>
  <si>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</si>
  <si>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</si>
  <si>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</si>
  <si>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</si>
  <si>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</si>
  <si>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</si>
  <si>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</si>
  <si>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</si>
  <si>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</si>
  <si>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</si>
  <si>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</si>
  <si>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</si>
  <si>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</si>
  <si>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</si>
  <si>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</si>
  <si>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</si>
  <si>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</si>
  <si>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</si>
  <si>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</si>
  <si>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</si>
  <si>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</si>
  <si>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</si>
  <si>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</si>
  <si>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</si>
  <si>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</si>
  <si>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</si>
  <si>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</si>
  <si>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</si>
  <si>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</si>
  <si>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</si>
  <si>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</si>
  <si>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</si>
  <si>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</si>
  <si>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</si>
  <si>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</si>
  <si>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</si>
  <si>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</si>
  <si>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</si>
  <si>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</si>
  <si>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</si>
  <si>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</si>
  <si>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</si>
  <si>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</si>
  <si>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</si>
  <si>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</si>
  <si>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</si>
  <si>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</si>
  <si>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</si>
  <si>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</si>
  <si>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</si>
  <si>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</si>
  <si>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</si>
  <si>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</si>
  <si>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</si>
  <si>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</si>
  <si>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</si>
  <si>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</si>
  <si>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</si>
  <si>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</si>
  <si>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</si>
  <si>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</si>
  <si>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</si>
  <si>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</si>
  <si>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</si>
  <si>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</si>
  <si>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</si>
  <si>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</si>
  <si>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</si>
  <si>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</si>
  <si>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</si>
  <si>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</si>
  <si>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</si>
  <si>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</si>
  <si>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</si>
  <si>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</si>
  <si>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</si>
  <si>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</si>
  <si>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</si>
  <si>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</si>
  <si>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</si>
  <si>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</si>
  <si>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</si>
  <si>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</si>
  <si>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</si>
  <si>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</si>
  <si>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</si>
  <si>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</si>
  <si>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</si>
  <si>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</si>
  <si>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</si>
  <si>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</si>
  <si>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</si>
  <si>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</si>
  <si>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</si>
  <si>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</si>
  <si>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</si>
  <si>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</si>
  <si>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</si>
  <si>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</si>
  <si>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</si>
  <si>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</si>
  <si>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</si>
  <si>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</si>
  <si>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</si>
  <si>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</si>
  <si>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</si>
  <si>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</si>
  <si>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</si>
  <si>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</si>
  <si>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</si>
  <si>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</si>
  <si>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</si>
  <si>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</si>
  <si>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</si>
  <si>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</si>
  <si>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</si>
  <si>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</si>
  <si>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</si>
  <si>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</si>
  <si>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</si>
  <si>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</si>
  <si>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</si>
  <si>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</si>
  <si>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</si>
  <si>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</si>
  <si>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</si>
  <si>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</si>
  <si>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</si>
  <si>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</si>
  <si>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</si>
  <si>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</si>
  <si>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</si>
  <si>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</si>
  <si>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</si>
  <si>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</si>
  <si>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</si>
  <si>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</si>
  <si>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</si>
  <si>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</si>
  <si>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</si>
  <si>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</si>
  <si>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</si>
  <si>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</si>
  <si>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</si>
  <si>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</si>
  <si>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</si>
  <si>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</si>
  <si>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</si>
  <si>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</si>
  <si>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</si>
  <si>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</si>
  <si>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</si>
  <si>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</si>
  <si>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</si>
  <si>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</si>
  <si>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</si>
  <si>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</si>
  <si>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</si>
  <si>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</si>
  <si>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</si>
  <si>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</si>
  <si>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</si>
  <si>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</si>
  <si>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</si>
  <si>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</si>
  <si>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</si>
  <si>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</si>
  <si>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</si>
  <si>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</si>
  <si>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</si>
  <si>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</si>
  <si>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</si>
  <si>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</si>
  <si>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</si>
  <si>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</si>
  <si>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</si>
  <si>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</si>
  <si>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</si>
  <si>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</si>
  <si>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</si>
  <si>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</si>
  <si>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</si>
  <si>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</si>
  <si>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</si>
  <si>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</si>
  <si>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</si>
  <si>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</si>
  <si>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</si>
  <si>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</si>
  <si>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</si>
  <si>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</si>
  <si>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</si>
  <si>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</si>
  <si>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</si>
  <si>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</si>
  <si>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</si>
  <si>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</si>
  <si>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</si>
  <si>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</si>
  <si>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</si>
  <si>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</si>
  <si>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</si>
  <si>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</si>
  <si>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</si>
  <si>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</si>
  <si>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</si>
  <si>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</si>
  <si>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</si>
  <si>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</si>
  <si>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</si>
  <si>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</si>
  <si>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</si>
  <si>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</si>
  <si>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</si>
  <si>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</si>
  <si>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</si>
  <si>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</si>
  <si>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</si>
  <si>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</si>
  <si>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</si>
  <si>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</si>
  <si>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</si>
  <si>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</si>
  <si>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</si>
  <si>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</si>
  <si>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</si>
  <si>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</si>
  <si>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</si>
  <si>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</si>
  <si>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</si>
  <si>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</si>
  <si>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</si>
  <si>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</si>
  <si>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</si>
  <si>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</si>
  <si>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</si>
  <si>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</si>
  <si>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</si>
  <si>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</si>
  <si>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</si>
  <si>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</si>
  <si>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</si>
  <si>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</si>
  <si>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</si>
  <si>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</si>
  <si>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</si>
  <si>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</si>
  <si>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</si>
  <si>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</si>
  <si>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</si>
  <si>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</si>
  <si>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</si>
  <si>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</si>
  <si>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</si>
  <si>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</si>
  <si>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</si>
  <si>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</si>
  <si>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</si>
  <si>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</si>
  <si>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</si>
  <si>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</si>
  <si>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</si>
  <si>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</si>
  <si>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</si>
  <si>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</si>
  <si>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</si>
  <si>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</si>
  <si>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</si>
  <si>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</si>
  <si>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</si>
  <si>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</si>
  <si>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</si>
  <si>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</si>
  <si>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</si>
  <si>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</si>
  <si>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</si>
  <si>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</si>
  <si>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</si>
  <si>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</si>
  <si>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</si>
  <si>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</si>
  <si>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</si>
  <si>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</si>
  <si>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</si>
  <si>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</si>
  <si>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</si>
  <si>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</si>
  <si>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</si>
  <si>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</si>
  <si>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</si>
  <si>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</si>
  <si>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</si>
  <si>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</si>
  <si>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</si>
  <si>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</si>
  <si>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</si>
  <si>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</si>
  <si>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</si>
  <si>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</si>
  <si>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</si>
  <si>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</si>
  <si>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</si>
  <si>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</si>
  <si>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</si>
  <si>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</si>
  <si>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</si>
  <si>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</si>
  <si>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</si>
  <si>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</si>
  <si>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</si>
  <si>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</si>
  <si>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</si>
  <si>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</si>
  <si>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</si>
  <si>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</si>
  <si>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</si>
  <si>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</si>
  <si>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</si>
  <si>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</si>
  <si>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</si>
  <si>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</si>
  <si>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</si>
  <si>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</si>
  <si>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</si>
  <si>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</si>
  <si>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</si>
  <si>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</si>
  <si>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</si>
  <si>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</si>
  <si>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</si>
  <si>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</si>
  <si>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</si>
  <si>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</si>
  <si>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</si>
  <si>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</si>
  <si>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</si>
  <si>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</si>
  <si>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</si>
  <si>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</si>
  <si>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</si>
  <si>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</si>
  <si>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</si>
  <si>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</si>
  <si>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</si>
  <si>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</si>
  <si>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</si>
  <si>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</si>
  <si>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</si>
  <si>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</si>
  <si>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</si>
  <si>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</si>
  <si>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</si>
  <si>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</si>
  <si>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</si>
  <si>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</si>
  <si>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</si>
  <si>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</si>
  <si>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</si>
  <si>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</si>
  <si>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</si>
  <si>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</si>
  <si>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</si>
  <si>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</si>
  <si>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</si>
  <si>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</si>
  <si>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</si>
  <si>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</si>
  <si>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</si>
  <si>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</si>
  <si>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</si>
  <si>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</si>
  <si>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</si>
  <si>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</si>
  <si>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</si>
  <si>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</si>
  <si>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</si>
  <si>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</si>
  <si>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</si>
  <si>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</si>
  <si>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</si>
  <si>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</si>
  <si>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</si>
  <si>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</si>
  <si>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</si>
  <si>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</si>
  <si>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</si>
  <si>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</si>
  <si>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</si>
  <si>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</si>
  <si>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</si>
  <si>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</si>
  <si>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</si>
  <si>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</si>
  <si>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</si>
  <si>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</si>
  <si>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</si>
  <si>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</si>
  <si>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</si>
  <si>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</si>
  <si>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</si>
  <si>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</si>
  <si>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</si>
  <si>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</si>
  <si>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</si>
  <si>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</si>
  <si>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</si>
  <si>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</si>
  <si>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</si>
  <si>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</si>
  <si>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</si>
  <si>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</si>
  <si>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</si>
  <si>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</si>
  <si>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</si>
  <si>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</si>
  <si>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</si>
  <si>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</si>
  <si>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</si>
  <si>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</si>
  <si>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</si>
  <si>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</si>
  <si>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</si>
  <si>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</si>
  <si>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</si>
  <si>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</si>
  <si>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</si>
  <si>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</si>
  <si>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</si>
  <si>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</si>
  <si>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</si>
  <si>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</si>
  <si>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</si>
  <si>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</si>
  <si>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</si>
  <si>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</si>
  <si>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</si>
  <si>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</si>
  <si>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</si>
  <si>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</si>
  <si>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</si>
  <si>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</si>
  <si>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</si>
  <si>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</si>
  <si>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</si>
  <si>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</si>
  <si>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</si>
  <si>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</si>
  <si>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</si>
  <si>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</si>
  <si>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</si>
  <si>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</si>
  <si>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</si>
  <si>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</si>
  <si>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</si>
  <si>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</si>
  <si>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</si>
  <si>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</si>
  <si>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</si>
  <si>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</si>
  <si>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</si>
  <si>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</si>
  <si>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</si>
  <si>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</si>
  <si>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</si>
  <si>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</si>
  <si>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</si>
  <si>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</si>
  <si>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</si>
  <si>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</si>
  <si>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</si>
  <si>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</si>
  <si>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</si>
  <si>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</si>
  <si>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</si>
  <si>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</si>
  <si>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</si>
  <si>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</si>
  <si>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</si>
  <si>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</si>
  <si>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</si>
  <si>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</si>
  <si>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</si>
  <si>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</si>
  <si>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</si>
  <si>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</si>
  <si>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</si>
  <si>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</si>
  <si>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</si>
  <si>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</si>
  <si>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</si>
  <si>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</si>
  <si>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</si>
  <si>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</si>
  <si>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</si>
  <si>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</si>
  <si>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</si>
  <si>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</si>
  <si>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</si>
  <si>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</si>
  <si>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</si>
  <si>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</si>
  <si>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</si>
  <si>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</si>
  <si>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</si>
  <si>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</si>
  <si>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</si>
  <si>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</si>
  <si>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</si>
  <si>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</si>
  <si>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</si>
  <si>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</si>
  <si>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</si>
  <si>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</si>
  <si>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</si>
  <si>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</si>
  <si>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</si>
  <si>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</si>
  <si>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</si>
  <si>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</si>
  <si>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</si>
  <si>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</si>
  <si>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</si>
  <si>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</si>
  <si>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</si>
  <si>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</si>
  <si>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</si>
  <si>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</si>
  <si>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</si>
  <si>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</si>
  <si>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</si>
  <si>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</si>
  <si>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</si>
  <si>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</si>
  <si>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</si>
  <si>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</si>
  <si>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</si>
  <si>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</si>
  <si>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</si>
  <si>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</si>
  <si>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</si>
  <si>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</si>
  <si>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</si>
  <si>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</si>
  <si>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</si>
  <si>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</si>
  <si>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</si>
  <si>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</si>
  <si>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</si>
  <si>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</si>
  <si>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</si>
  <si>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</si>
  <si>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</si>
  <si>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</si>
  <si>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</si>
  <si>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</si>
  <si>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</si>
  <si>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</si>
  <si>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</si>
  <si>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</si>
  <si>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</si>
  <si>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</si>
  <si>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</si>
  <si>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</si>
  <si>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</si>
  <si>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</si>
  <si>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</si>
  <si>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</si>
  <si>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</si>
  <si>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</si>
  <si>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</si>
  <si>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</si>
  <si>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</si>
  <si>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</si>
  <si>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</si>
  <si>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</si>
  <si>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</si>
  <si>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</si>
  <si>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</si>
  <si>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</si>
  <si>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</si>
  <si>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</si>
  <si>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</si>
  <si>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</si>
  <si>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</si>
  <si>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</si>
  <si>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</si>
  <si>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</si>
  <si>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</si>
  <si>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</si>
  <si>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</si>
  <si>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</si>
  <si>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</si>
  <si>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</si>
  <si>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</si>
  <si>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</si>
  <si>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</si>
  <si>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</si>
  <si>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</si>
  <si>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</si>
  <si>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</si>
  <si>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</si>
  <si>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</si>
  <si>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</si>
  <si>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</si>
  <si>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</si>
  <si>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</si>
  <si>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</si>
  <si>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</si>
  <si>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</si>
  <si>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</si>
  <si>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</si>
  <si>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</si>
  <si>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</si>
  <si>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</si>
  <si>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</si>
  <si>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</si>
  <si>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</si>
  <si>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</si>
  <si>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</si>
  <si>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</si>
  <si>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</si>
  <si>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</si>
  <si>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</si>
  <si>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</si>
  <si>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</si>
  <si>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</si>
  <si>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</si>
  <si>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</si>
  <si>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</si>
  <si>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</si>
  <si>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</si>
  <si>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</si>
  <si>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</si>
  <si>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</si>
  <si>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</si>
  <si>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</si>
  <si>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</si>
  <si>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</si>
  <si>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</si>
  <si>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</si>
  <si>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</si>
  <si>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</si>
  <si>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</si>
  <si>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</si>
  <si>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</si>
  <si>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</si>
  <si>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</si>
  <si>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</si>
  <si>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</si>
  <si>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</si>
  <si>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</si>
  <si>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</si>
  <si>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</si>
  <si>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</si>
  <si>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</si>
  <si>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</si>
  <si>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</si>
  <si>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</si>
  <si>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</si>
  <si>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</si>
  <si>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</si>
  <si>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</si>
  <si>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</si>
  <si>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</si>
  <si>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</si>
  <si>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</si>
  <si>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</si>
  <si>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</si>
  <si>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</si>
  <si>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</si>
  <si>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</si>
  <si>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</si>
  <si>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</si>
  <si>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</si>
  <si>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</si>
  <si>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</si>
  <si>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</si>
  <si>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</si>
  <si>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</si>
  <si>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</si>
  <si>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</si>
  <si>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</si>
  <si>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</si>
  <si>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</si>
  <si>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</si>
  <si>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</si>
  <si>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</si>
  <si>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</si>
  <si>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</si>
  <si>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</si>
  <si>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</si>
  <si>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</si>
  <si>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</si>
  <si>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</si>
  <si>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</si>
  <si>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</si>
  <si>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</si>
  <si>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</si>
  <si>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</si>
  <si>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</si>
  <si>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</si>
  <si>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</si>
  <si>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</si>
  <si>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</si>
  <si>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</si>
  <si>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</si>
  <si>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</si>
  <si>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</si>
  <si>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</si>
  <si>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</si>
  <si>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</si>
  <si>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</si>
  <si>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</si>
  <si>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</si>
  <si>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</si>
  <si>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</si>
  <si>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</si>
  <si>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</si>
  <si>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</si>
  <si>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</si>
  <si>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</si>
  <si>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</si>
  <si>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</si>
  <si>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</si>
  <si>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</si>
  <si>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</si>
  <si>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</si>
  <si>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</si>
  <si>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</si>
  <si>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</si>
  <si>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</si>
  <si>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</si>
  <si>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</si>
  <si>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</si>
  <si>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</si>
  <si>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</si>
  <si>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</si>
  <si>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</si>
  <si>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</si>
  <si>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</si>
  <si>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</si>
  <si>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</si>
  <si>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</si>
  <si>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</si>
  <si>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</si>
  <si>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</si>
  <si>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</si>
  <si>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</si>
  <si>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</si>
  <si>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</si>
  <si>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</si>
  <si>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</si>
  <si>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</si>
  <si>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</si>
  <si>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</si>
  <si>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</si>
  <si>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</si>
  <si>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</si>
  <si>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</si>
  <si>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</si>
  <si>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</si>
  <si>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</si>
  <si>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</si>
  <si>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</si>
  <si>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</si>
  <si>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</si>
  <si>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</si>
  <si>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</si>
  <si>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</si>
  <si>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</si>
  <si>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</si>
  <si>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</si>
  <si>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</si>
  <si>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</si>
  <si>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</si>
  <si>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</si>
  <si>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</si>
  <si>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</si>
  <si>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</si>
  <si>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</si>
  <si>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</si>
  <si>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</si>
  <si>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</si>
  <si>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</si>
  <si>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</si>
  <si>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</si>
  <si>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</si>
  <si>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</si>
  <si>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</si>
  <si>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</si>
  <si>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</si>
  <si>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</si>
  <si>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</si>
  <si>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</si>
  <si>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</si>
  <si>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</si>
  <si>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</si>
  <si>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</si>
  <si>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</si>
  <si>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</si>
  <si>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</si>
  <si>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</si>
  <si>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</si>
  <si>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</si>
  <si>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</si>
  <si>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</si>
  <si>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</si>
  <si>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</si>
  <si>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</si>
  <si>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</si>
  <si>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</si>
  <si>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</si>
  <si>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</si>
  <si>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</si>
  <si>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</si>
  <si>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</si>
  <si>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</si>
  <si>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</si>
  <si>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</si>
  <si>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</si>
  <si>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</si>
  <si>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</si>
  <si>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</si>
  <si>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</si>
  <si>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</si>
  <si>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</si>
  <si>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</si>
  <si>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</si>
  <si>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</si>
  <si>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</si>
  <si>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</si>
  <si>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</si>
  <si>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</si>
  <si>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</si>
  <si>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</si>
  <si>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</si>
  <si>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</si>
  <si>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</si>
  <si>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</si>
  <si>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</si>
  <si>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</si>
  <si>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</si>
  <si>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</si>
  <si>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</si>
  <si>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</si>
  <si>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</si>
  <si>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</si>
  <si>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</si>
  <si>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</si>
  <si>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</si>
  <si>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</si>
  <si>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</si>
  <si>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</si>
  <si>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</si>
  <si>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</si>
  <si>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</si>
  <si>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</si>
  <si>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</si>
  <si>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</si>
  <si>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</si>
  <si>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</si>
  <si>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</si>
  <si>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</si>
  <si>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</si>
  <si>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</si>
  <si>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</si>
  <si>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</si>
  <si>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</si>
  <si>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</si>
  <si>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</si>
  <si>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</si>
  <si>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</si>
  <si>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</si>
  <si>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</si>
  <si>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</si>
  <si>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</si>
  <si>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</si>
  <si>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</si>
  <si>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</si>
  <si>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</si>
  <si>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</si>
  <si>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</si>
  <si>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</si>
  <si>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</si>
  <si>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</si>
  <si>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</si>
  <si>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</si>
  <si>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</si>
  <si>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</si>
  <si>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</si>
  <si>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</si>
  <si>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</si>
  <si>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</si>
  <si>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</si>
  <si>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</si>
  <si>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</si>
  <si>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</si>
  <si>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</si>
  <si>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</si>
  <si>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</si>
  <si>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</si>
  <si>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</si>
  <si>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</si>
  <si>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</si>
  <si>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</si>
  <si>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</si>
  <si>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</si>
  <si>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</si>
  <si>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</si>
  <si>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</si>
  <si>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</si>
  <si>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</si>
  <si>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</si>
  <si>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</si>
  <si>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</si>
  <si>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</si>
  <si>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</si>
  <si>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</si>
  <si>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</si>
  <si>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</si>
  <si>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</si>
  <si>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</si>
  <si>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</si>
  <si>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</si>
  <si>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</si>
  <si>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</si>
  <si>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</si>
  <si>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</si>
  <si>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</si>
  <si>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</si>
  <si>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</si>
  <si>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</si>
  <si>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</si>
  <si>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</si>
  <si>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</si>
  <si>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</si>
  <si>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</si>
  <si>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</si>
  <si>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</si>
  <si>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</si>
  <si>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</si>
  <si>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</si>
  <si>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</si>
  <si>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</si>
  <si>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</si>
  <si>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</si>
  <si>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</si>
  <si>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</si>
  <si>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</si>
  <si>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</si>
  <si>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</si>
  <si>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</si>
  <si>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</si>
  <si>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</si>
  <si>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</si>
  <si>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</si>
  <si>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</si>
  <si>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</si>
  <si>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</si>
  <si>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</si>
  <si>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</si>
  <si>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</si>
  <si>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</si>
  <si>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</si>
  <si>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</si>
  <si>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</si>
  <si>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</si>
  <si>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</si>
  <si>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</si>
  <si>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</si>
  <si>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</si>
  <si>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</si>
  <si>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</si>
  <si>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</si>
  <si>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</si>
  <si>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</si>
  <si>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</si>
  <si>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</si>
  <si>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</si>
  <si>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</si>
  <si>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</si>
  <si>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</si>
  <si>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</si>
  <si>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</si>
  <si>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</si>
  <si>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</si>
  <si>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</si>
  <si>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</si>
  <si>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</si>
  <si>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</si>
  <si>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</si>
  <si>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</si>
  <si>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</si>
  <si>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</si>
  <si>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</si>
  <si>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</si>
  <si>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</si>
  <si>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</si>
  <si>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</si>
  <si>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</si>
  <si>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</si>
  <si>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</si>
  <si>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</si>
  <si>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</si>
  <si>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</si>
  <si>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</si>
  <si>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</si>
  <si>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</si>
  <si>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</si>
  <si>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</si>
  <si>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</si>
  <si>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</si>
  <si>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</si>
  <si>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</si>
  <si>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</si>
  <si>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</si>
  <si>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</si>
  <si>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</si>
  <si>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</si>
  <si>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</si>
  <si>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</si>
  <si>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</si>
  <si>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</si>
  <si>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</si>
  <si>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</si>
  <si>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</si>
  <si>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</si>
  <si>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</si>
  <si>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</si>
  <si>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</si>
  <si>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</si>
  <si>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</si>
  <si>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</si>
  <si>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</si>
  <si>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</si>
  <si>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</si>
  <si>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</si>
  <si>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</si>
  <si>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</si>
  <si>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</si>
  <si>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</si>
  <si>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</si>
  <si>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</si>
  <si>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</si>
  <si>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</si>
  <si>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</si>
  <si>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</si>
  <si>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</si>
  <si>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</si>
  <si>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</si>
  <si>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</si>
  <si>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</si>
  <si>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</si>
  <si>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</si>
  <si>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</si>
  <si>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</si>
  <si>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</si>
  <si>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</si>
  <si>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</si>
  <si>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</si>
  <si>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</si>
  <si>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</si>
  <si>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</si>
  <si>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</si>
  <si>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</si>
  <si>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</si>
  <si>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</si>
  <si>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</si>
  <si>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</si>
  <si>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</si>
  <si>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</si>
  <si>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</si>
  <si>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</si>
  <si>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</si>
  <si>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</si>
  <si>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</si>
  <si>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</si>
  <si>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</si>
  <si>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</si>
  <si>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</si>
  <si>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</si>
  <si>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</si>
  <si>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</si>
  <si>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</si>
  <si>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</si>
  <si>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</si>
  <si>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</si>
  <si>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</si>
  <si>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</si>
  <si>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</si>
  <si>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</si>
  <si>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</si>
  <si>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</si>
  <si>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</si>
  <si>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</si>
  <si>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</si>
  <si>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</si>
  <si>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</si>
  <si>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</si>
  <si>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</si>
  <si>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</si>
  <si>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</si>
  <si>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</si>
  <si>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</si>
  <si>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</si>
  <si>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</si>
  <si>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</si>
  <si>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</si>
  <si>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</si>
  <si>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</si>
  <si>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</si>
  <si>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</si>
  <si>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</si>
  <si>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</si>
  <si>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</si>
  <si>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</si>
  <si>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</si>
  <si>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</si>
  <si>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</si>
  <si>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</si>
  <si>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</si>
  <si>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</si>
  <si>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</si>
  <si>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</si>
  <si>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</si>
  <si>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</si>
  <si>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</si>
  <si>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</si>
  <si>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</si>
  <si>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</si>
  <si>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</si>
  <si>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</si>
  <si>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</si>
  <si>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</si>
  <si>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</si>
  <si>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</si>
  <si>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</si>
  <si>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</si>
  <si>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</si>
  <si>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</si>
  <si>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</si>
  <si>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</si>
  <si>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</si>
  <si>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</si>
  <si>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</si>
  <si>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</si>
  <si>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</si>
  <si>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</si>
  <si>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</si>
  <si>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</si>
  <si>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</si>
  <si>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</si>
  <si>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</si>
  <si>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</si>
  <si>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</si>
  <si>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</si>
  <si>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</si>
  <si>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</si>
  <si>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</si>
  <si>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</si>
  <si>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</si>
  <si>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</si>
  <si>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</si>
  <si>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</si>
  <si>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</si>
  <si>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</si>
  <si>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</si>
  <si>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</si>
  <si>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</si>
  <si>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</si>
  <si>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</si>
  <si>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</si>
  <si>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</si>
  <si>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</si>
  <si>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</si>
  <si>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</si>
  <si>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</si>
  <si>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</si>
  <si>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</si>
  <si>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</si>
  <si>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</si>
  <si>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</si>
  <si>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</si>
  <si>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</si>
  <si>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</si>
  <si>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</si>
  <si>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</si>
  <si>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</si>
  <si>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</si>
  <si>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</si>
  <si>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</si>
  <si>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</si>
  <si>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</si>
  <si>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</si>
  <si>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</si>
  <si>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</si>
  <si>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</si>
  <si>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</si>
  <si>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</si>
  <si>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</si>
  <si>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</si>
  <si>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</si>
  <si>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</si>
  <si>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</si>
  <si>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</si>
  <si>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</si>
  <si>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</si>
  <si>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</si>
  <si>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</si>
  <si>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</si>
  <si>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</si>
  <si>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</si>
  <si>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</si>
  <si>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</si>
  <si>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</si>
  <si>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</si>
  <si>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</si>
  <si>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</si>
  <si>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</si>
  <si>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</si>
  <si>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</si>
  <si>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</si>
  <si>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</si>
  <si>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</si>
  <si>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</si>
  <si>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</si>
  <si>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</si>
  <si>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</si>
  <si>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</si>
  <si>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</si>
  <si>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</si>
  <si>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</si>
  <si>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</si>
  <si>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</si>
  <si>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</si>
  <si>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</si>
  <si>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</si>
  <si>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</si>
  <si>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</si>
  <si>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</si>
  <si>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</si>
  <si>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</si>
  <si>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</si>
  <si>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</si>
  <si>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</si>
  <si>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</si>
  <si>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</si>
  <si>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</si>
  <si>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</si>
  <si>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</si>
  <si>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</si>
  <si>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</si>
  <si>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</si>
  <si>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</si>
  <si>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</si>
  <si>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</si>
  <si>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</si>
  <si>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</si>
  <si>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</si>
  <si>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</si>
  <si>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</si>
  <si>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</si>
  <si>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</si>
  <si>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</si>
  <si>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</si>
  <si>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</si>
  <si>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</si>
  <si>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</si>
  <si>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</si>
  <si>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</si>
  <si>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</si>
  <si>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</si>
  <si>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</si>
  <si>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</si>
  <si>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</si>
  <si>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</si>
  <si>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</si>
  <si>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</si>
  <si>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</si>
  <si>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</si>
  <si>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</si>
  <si>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</si>
  <si>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</si>
  <si>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</si>
  <si>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</si>
  <si>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</si>
  <si>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</si>
  <si>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</si>
  <si>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</si>
  <si>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</si>
  <si>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</si>
  <si>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</si>
  <si>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</si>
  <si>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</si>
  <si>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</si>
  <si>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</si>
  <si>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</si>
  <si>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</si>
  <si>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</si>
  <si>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</si>
  <si>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</si>
  <si>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</si>
  <si>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</si>
  <si>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</si>
  <si>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</si>
  <si>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</si>
  <si>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</si>
  <si>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</si>
  <si>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</si>
  <si>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</si>
  <si>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</si>
  <si>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</si>
  <si>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</si>
  <si>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</si>
  <si>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</si>
  <si>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</si>
  <si>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</si>
  <si>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</si>
  <si>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</si>
  <si>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</si>
  <si>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</si>
  <si>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</si>
  <si>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</si>
  <si>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</si>
  <si>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</si>
  <si>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</si>
  <si>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</si>
  <si>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</si>
  <si>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</si>
  <si>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</si>
  <si>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</si>
  <si>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</si>
  <si>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</si>
  <si>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</si>
  <si>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</si>
  <si>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</si>
  <si>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</si>
  <si>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</si>
  <si>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</si>
  <si>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</si>
  <si>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</si>
  <si>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</si>
  <si>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</si>
  <si>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</si>
  <si>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</si>
  <si>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</si>
  <si>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</si>
  <si>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</si>
  <si>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</si>
  <si>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</si>
  <si>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</si>
  <si>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</si>
  <si>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</si>
  <si>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</si>
  <si>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</si>
  <si>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</si>
  <si>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</si>
  <si>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</si>
  <si>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</si>
  <si>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</si>
  <si>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</si>
  <si>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</si>
  <si>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</si>
  <si>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</si>
  <si>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</si>
  <si>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</si>
  <si>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</si>
  <si>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</si>
  <si>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</si>
  <si>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</si>
  <si>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</si>
  <si>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</si>
  <si>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</si>
  <si>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</si>
  <si>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</si>
  <si>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</si>
  <si>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</si>
  <si>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</si>
  <si>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</si>
  <si>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</si>
  <si>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</si>
  <si>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</si>
  <si>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</si>
  <si>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</si>
  <si>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</si>
  <si>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</si>
  <si>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</si>
  <si>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</si>
  <si>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</si>
  <si>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</si>
  <si>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</si>
  <si>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</si>
  <si>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</si>
  <si>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</si>
  <si>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</si>
  <si>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</si>
  <si>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</si>
  <si>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</si>
  <si>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</si>
  <si>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</si>
  <si>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</si>
  <si>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</si>
  <si>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</si>
  <si>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</si>
  <si>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</si>
  <si>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</si>
  <si>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</si>
  <si>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</si>
  <si>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</si>
  <si>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</si>
  <si>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</si>
  <si>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</si>
  <si>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</si>
  <si>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</si>
  <si>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</si>
  <si>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</si>
  <si>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</si>
  <si>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</si>
  <si>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</si>
  <si>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</si>
  <si>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</si>
  <si>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</si>
  <si>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</si>
  <si>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</si>
  <si>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</si>
  <si>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</si>
  <si>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</si>
  <si>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</si>
  <si>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</si>
  <si>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</si>
  <si>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</si>
  <si>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</si>
  <si>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</si>
  <si>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</si>
  <si>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</si>
  <si>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</si>
  <si>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</si>
  <si>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</si>
  <si>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</si>
  <si>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</si>
  <si>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</si>
  <si>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</si>
  <si>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</si>
  <si>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</si>
  <si>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</si>
  <si>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</si>
  <si>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</si>
  <si>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</si>
  <si>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</si>
  <si>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</si>
  <si>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</si>
  <si>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</si>
  <si>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</si>
  <si>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</si>
  <si>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</si>
  <si>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</si>
  <si>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</si>
  <si>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</si>
  <si>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</si>
  <si>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</si>
  <si>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</si>
  <si>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</si>
  <si>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</si>
  <si>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</si>
  <si>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</si>
  <si>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</si>
  <si>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</si>
  <si>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</si>
  <si>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</si>
  <si>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</si>
  <si>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</si>
  <si>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</si>
  <si>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</si>
  <si>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</si>
  <si>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</si>
  <si>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</si>
  <si>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</si>
  <si>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</si>
  <si>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</si>
  <si>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</si>
  <si>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</si>
  <si>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</si>
  <si>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</si>
  <si>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</si>
  <si>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</si>
  <si>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</si>
  <si>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</si>
  <si>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</si>
  <si>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</si>
  <si>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</si>
  <si>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</si>
  <si>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</si>
  <si>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</si>
  <si>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</si>
  <si>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</si>
  <si>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</si>
  <si>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</si>
  <si>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</si>
  <si>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</si>
  <si>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</si>
  <si>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</si>
  <si>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</si>
  <si>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</si>
  <si>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</si>
  <si>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</si>
  <si>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</si>
  <si>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</si>
  <si>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</si>
  <si>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</si>
  <si>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</si>
  <si>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</si>
  <si>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</si>
  <si>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</si>
  <si>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</si>
  <si>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</si>
  <si>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</si>
  <si>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</si>
  <si>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</si>
  <si>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</si>
  <si>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</si>
  <si>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</si>
  <si>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</si>
  <si>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</si>
  <si>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</si>
  <si>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</si>
  <si>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</si>
  <si>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</si>
  <si>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</si>
  <si>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</si>
  <si>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</si>
  <si>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</si>
  <si>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</si>
  <si>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</si>
  <si>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</si>
  <si>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</si>
  <si>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</si>
  <si>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</si>
  <si>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</si>
  <si>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</si>
  <si>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</si>
  <si>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</si>
  <si>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</si>
  <si>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</si>
  <si>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</si>
  <si>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</si>
  <si>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</si>
  <si>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</si>
  <si>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</si>
  <si>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</si>
  <si>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</si>
  <si>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</si>
  <si>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</si>
  <si>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</si>
  <si>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</si>
  <si>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</si>
  <si>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</si>
  <si>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</si>
  <si>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</si>
  <si>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</si>
  <si>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</si>
  <si>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</si>
  <si>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</si>
  <si>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</si>
  <si>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</si>
  <si>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</si>
  <si>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</si>
  <si>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</si>
  <si>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</si>
  <si>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</si>
  <si>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</si>
  <si>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</si>
  <si>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</si>
  <si>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</si>
  <si>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</si>
  <si>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</si>
  <si>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</si>
  <si>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</si>
  <si>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</si>
  <si>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</si>
  <si>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</si>
  <si>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</si>
  <si>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</si>
  <si>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</si>
  <si>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</si>
  <si>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</si>
  <si>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</si>
  <si>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</si>
  <si>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</si>
  <si>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</si>
  <si>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</si>
  <si>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</si>
  <si>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</si>
  <si>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</si>
  <si>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</si>
  <si>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</si>
  <si>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</si>
  <si>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</si>
  <si>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</si>
  <si>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</si>
  <si>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</si>
  <si>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</si>
  <si>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</si>
  <si>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</si>
  <si>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</si>
  <si>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</si>
  <si>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</si>
  <si>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</si>
  <si>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</si>
  <si>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</si>
  <si>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</si>
  <si>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</si>
  <si>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</si>
  <si>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</si>
  <si>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</si>
  <si>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</si>
  <si>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</si>
  <si>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</si>
  <si>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</si>
  <si>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</si>
  <si>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</si>
  <si>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</si>
  <si>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</si>
  <si>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</si>
  <si>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</si>
  <si>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</si>
  <si>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</si>
  <si>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</si>
  <si>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</si>
  <si>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</si>
  <si>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</si>
  <si>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</si>
  <si>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</si>
  <si>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</si>
  <si>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</si>
  <si>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</si>
  <si>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</si>
  <si>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</si>
  <si>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</si>
  <si>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</si>
  <si>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</si>
  <si>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</si>
  <si>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</si>
  <si>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</si>
  <si>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</si>
  <si>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</si>
  <si>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</si>
  <si>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</si>
  <si>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</si>
  <si>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</si>
  <si>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</si>
  <si>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</si>
  <si>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</si>
  <si>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</si>
  <si>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</si>
  <si>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</si>
  <si>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</si>
  <si>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</si>
  <si>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</si>
  <si>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</si>
  <si>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</si>
  <si>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</si>
  <si>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</si>
  <si>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</si>
  <si>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</si>
  <si>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</si>
  <si>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</si>
  <si>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</si>
  <si>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</si>
  <si>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</si>
  <si>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</si>
  <si>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</si>
  <si>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</si>
  <si>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</si>
  <si>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</si>
  <si>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</si>
  <si>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</si>
  <si>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</si>
  <si>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</si>
  <si>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</si>
  <si>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</si>
  <si>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</si>
  <si>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</si>
  <si>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</si>
  <si>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</si>
  <si>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</si>
  <si>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</si>
  <si>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</si>
  <si>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</si>
  <si>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</si>
  <si>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</si>
  <si>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</si>
  <si>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</si>
  <si>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</si>
  <si>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</si>
  <si>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</si>
  <si>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</si>
  <si>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</si>
  <si>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</si>
  <si>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</si>
  <si>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</si>
  <si>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</si>
  <si>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</si>
  <si>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</si>
  <si>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</si>
  <si>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</si>
  <si>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</si>
  <si>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</si>
  <si>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</si>
  <si>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</si>
  <si>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</si>
  <si>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</si>
  <si>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</si>
  <si>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</si>
  <si>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</si>
  <si>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</si>
  <si>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</si>
  <si>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</si>
  <si>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</si>
  <si>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</si>
  <si>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</si>
  <si>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</si>
  <si>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</si>
  <si>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</si>
  <si>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</si>
  <si>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</si>
  <si>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</si>
  <si>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</si>
  <si>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</si>
  <si>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</si>
  <si>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</si>
  <si>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</si>
  <si>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</si>
  <si>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</si>
  <si>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</si>
  <si>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</si>
  <si>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</si>
  <si>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</si>
  <si>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</si>
  <si>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</si>
  <si>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</si>
  <si>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</si>
  <si>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</si>
  <si>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</si>
  <si>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</si>
  <si>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</si>
  <si>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</si>
  <si>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</si>
  <si>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</si>
  <si>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</si>
  <si>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</si>
  <si>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</si>
  <si>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</si>
  <si>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</si>
  <si>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</si>
  <si>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</si>
  <si>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</si>
  <si>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</si>
  <si>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</si>
  <si>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</si>
  <si>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</si>
  <si>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</si>
  <si>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</si>
  <si>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</si>
  <si>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</si>
  <si>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</si>
  <si>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</si>
  <si>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</si>
  <si>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</si>
  <si>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</si>
  <si>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</si>
  <si>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</si>
  <si>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</si>
  <si>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</si>
  <si>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</si>
  <si>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</si>
  <si>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</si>
  <si>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</si>
  <si>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</si>
  <si>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</si>
  <si>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</si>
  <si>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</si>
  <si>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</si>
  <si>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</si>
  <si>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</si>
  <si>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</si>
  <si>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</si>
  <si>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</si>
  <si>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</si>
  <si>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</si>
  <si>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</si>
  <si>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</si>
  <si>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</si>
  <si>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</si>
  <si>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</si>
  <si>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</si>
  <si>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</si>
  <si>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</si>
  <si>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</si>
  <si>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</si>
  <si>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</si>
  <si>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</si>
  <si>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</si>
  <si>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</si>
  <si>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</si>
  <si>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</si>
  <si>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</si>
  <si>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</si>
  <si>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</si>
  <si>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</si>
  <si>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</si>
  <si>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</si>
  <si>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</si>
  <si>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</si>
  <si>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</si>
  <si>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</si>
  <si>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</si>
  <si>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</si>
  <si>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</si>
  <si>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</si>
  <si>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</si>
  <si>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</si>
  <si>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</si>
  <si>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</si>
  <si>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</si>
  <si>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</si>
  <si>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</si>
  <si>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</si>
  <si>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</si>
  <si>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</si>
  <si>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</si>
  <si>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</si>
  <si>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</si>
  <si>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</si>
  <si>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</si>
  <si>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</si>
  <si>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</si>
  <si>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</si>
  <si>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</si>
  <si>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</si>
  <si>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</si>
  <si>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</si>
  <si>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</si>
  <si>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</si>
  <si>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</si>
  <si>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</si>
  <si>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</si>
  <si>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</si>
  <si>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</si>
  <si>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</si>
  <si>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</si>
  <si>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</si>
  <si>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</si>
  <si>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</si>
  <si>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</si>
  <si>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</si>
  <si>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</si>
  <si>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</si>
  <si>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</si>
  <si>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</si>
  <si>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</si>
  <si>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</si>
  <si>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</si>
  <si>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</si>
  <si>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</si>
  <si>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</si>
  <si>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</si>
  <si>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</si>
  <si>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</si>
  <si>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</si>
  <si>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</si>
  <si>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</si>
  <si>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</si>
  <si>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</si>
  <si>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</si>
  <si>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</si>
  <si>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</si>
  <si>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</si>
  <si>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</si>
  <si>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</si>
  <si>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</si>
  <si>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</si>
  <si>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</si>
  <si>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</si>
  <si>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</si>
  <si>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</si>
  <si>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</si>
  <si>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</si>
  <si>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</si>
  <si>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</si>
  <si>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</si>
  <si>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</si>
  <si>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</si>
  <si>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</si>
  <si>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</si>
  <si>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</si>
  <si>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</si>
  <si>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</si>
  <si>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</si>
  <si>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</si>
  <si>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</si>
  <si>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</si>
  <si>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</si>
  <si>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</si>
  <si>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</si>
  <si>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</si>
  <si>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</si>
  <si>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</si>
  <si>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</si>
  <si>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</si>
  <si>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</si>
  <si>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</si>
  <si>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</si>
  <si>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</si>
  <si>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</si>
  <si>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</si>
  <si>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</si>
  <si>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</si>
  <si>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</si>
  <si>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</si>
  <si>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</si>
  <si>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</si>
  <si>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</si>
  <si>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</si>
  <si>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</si>
  <si>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</si>
  <si>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</si>
  <si>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</si>
  <si>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</si>
  <si>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</si>
  <si>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</si>
  <si>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</si>
  <si>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</si>
  <si>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</si>
  <si>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</si>
  <si>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</si>
  <si>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</si>
  <si>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</si>
  <si>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</si>
  <si>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</si>
  <si>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</si>
  <si>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</si>
  <si>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</si>
  <si>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</si>
  <si>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</si>
  <si>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</si>
  <si>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</si>
  <si>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</si>
  <si>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</si>
  <si>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</si>
  <si>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</si>
  <si>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</si>
  <si>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</si>
  <si>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</si>
  <si>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</si>
  <si>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</si>
  <si>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</si>
  <si>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</si>
  <si>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</si>
  <si>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</si>
  <si>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</si>
  <si>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</si>
  <si>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</si>
  <si>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</si>
  <si>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</si>
  <si>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</si>
  <si>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</si>
  <si>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</si>
  <si>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</si>
  <si>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</si>
  <si>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</si>
  <si>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</si>
  <si>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</si>
  <si>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</si>
  <si>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</si>
  <si>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</si>
  <si>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</si>
  <si>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</si>
  <si>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</si>
  <si>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</si>
  <si>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</si>
  <si>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</si>
  <si>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</si>
  <si>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</si>
  <si>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</si>
  <si>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</si>
  <si>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</si>
  <si>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</si>
  <si>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</si>
  <si>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</si>
  <si>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</si>
  <si>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</si>
  <si>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</si>
  <si>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</si>
  <si>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</si>
  <si>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</si>
  <si>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</si>
  <si>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</si>
  <si>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</si>
  <si>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</si>
  <si>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</si>
  <si>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</si>
  <si>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</si>
  <si>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</si>
  <si>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</si>
  <si>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</si>
  <si>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</si>
  <si>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</si>
  <si>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</si>
  <si>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</si>
  <si>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</si>
  <si>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</si>
  <si>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</si>
  <si>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</si>
  <si>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</si>
  <si>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</si>
  <si>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</si>
  <si>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</si>
  <si>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</si>
  <si>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</si>
  <si>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</si>
  <si>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</si>
  <si>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</si>
  <si>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</si>
  <si>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</si>
  <si>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</si>
  <si>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</si>
  <si>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</si>
  <si>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</si>
  <si>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</si>
  <si>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</si>
  <si>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</si>
  <si>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</si>
  <si>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</si>
  <si>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</si>
  <si>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</si>
  <si>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</si>
  <si>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</si>
  <si>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</si>
  <si>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</si>
  <si>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</si>
  <si>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</si>
  <si>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</si>
  <si>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</si>
  <si>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</si>
  <si>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</si>
  <si>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</si>
  <si>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</si>
  <si>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</si>
  <si>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</si>
  <si>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</si>
  <si>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</si>
  <si>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</si>
  <si>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</si>
  <si>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</si>
  <si>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</si>
  <si>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</si>
  <si>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</si>
  <si>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</si>
  <si>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</si>
  <si>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</si>
  <si>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</si>
  <si>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</si>
  <si>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</si>
  <si>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</si>
  <si>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</si>
  <si>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</si>
  <si>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</si>
  <si>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</si>
  <si>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</si>
  <si>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</si>
  <si>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</si>
  <si>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</si>
  <si>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</si>
  <si>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</si>
  <si>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</si>
  <si>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</si>
  <si>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</si>
  <si>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</si>
  <si>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</si>
  <si>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</si>
  <si>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</si>
  <si>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</si>
  <si>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</si>
  <si>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</si>
  <si>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</si>
  <si>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</si>
  <si>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</si>
  <si>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</si>
  <si>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</si>
  <si>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</si>
  <si>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</si>
  <si>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</si>
  <si>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</si>
  <si>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</si>
  <si>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</si>
  <si>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</si>
  <si>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</si>
  <si>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</si>
  <si>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</si>
  <si>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</si>
  <si>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</si>
  <si>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</si>
  <si>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</si>
  <si>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</si>
  <si>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</si>
  <si>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</si>
  <si>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</si>
  <si>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</si>
  <si>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</si>
  <si>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</si>
  <si>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</si>
  <si>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</si>
  <si>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</si>
  <si>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</si>
  <si>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</si>
  <si>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</si>
  <si>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</si>
  <si>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</si>
  <si>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</si>
  <si>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</si>
  <si>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</si>
  <si>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</si>
  <si>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</si>
  <si>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</si>
  <si>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</si>
  <si>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</si>
  <si>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</si>
  <si>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</si>
  <si>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</si>
  <si>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</si>
  <si>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</si>
  <si>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</si>
  <si>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</si>
  <si>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</si>
  <si>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</si>
  <si>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</si>
  <si>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</si>
  <si>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</si>
  <si>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</si>
  <si>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</si>
  <si>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</si>
  <si>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</si>
  <si>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</si>
  <si>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</si>
  <si>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</si>
  <si>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</si>
  <si>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</si>
  <si>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</si>
  <si>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</si>
  <si>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</si>
  <si>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</si>
  <si>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</si>
  <si>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</si>
  <si>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</si>
  <si>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</si>
  <si>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</si>
  <si>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</si>
  <si>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</si>
  <si>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</si>
  <si>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</si>
  <si>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</si>
  <si>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</si>
  <si>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</si>
  <si>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</si>
  <si>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</si>
  <si>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</si>
  <si>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</si>
  <si>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</si>
  <si>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</si>
  <si>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</si>
  <si>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</si>
  <si>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</si>
  <si>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</si>
  <si>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</si>
  <si>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</si>
  <si>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</si>
  <si>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</si>
  <si>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</si>
  <si>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</si>
  <si>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</si>
  <si>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</si>
  <si>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</si>
  <si>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</si>
  <si>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</si>
  <si>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</si>
  <si>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</si>
  <si>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</si>
  <si>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</si>
  <si>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</si>
  <si>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</si>
  <si>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</si>
  <si>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</si>
  <si>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</si>
  <si>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</si>
  <si>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</si>
  <si>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</si>
  <si>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</si>
  <si>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</si>
  <si>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</si>
  <si>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</si>
  <si>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</si>
  <si>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</si>
  <si>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</si>
  <si>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</si>
  <si>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</si>
  <si>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</si>
  <si>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</si>
  <si>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</si>
  <si>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</si>
  <si>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</si>
  <si>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</si>
  <si>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</si>
  <si>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</si>
  <si>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</si>
  <si>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</si>
  <si>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</si>
  <si>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</si>
  <si>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</si>
  <si>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</si>
  <si>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</si>
  <si>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</si>
  <si>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</si>
  <si>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</si>
  <si>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</si>
  <si>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</si>
  <si>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</si>
  <si>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</si>
  <si>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</si>
  <si>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</si>
  <si>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</si>
  <si>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</si>
  <si>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</si>
  <si>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</si>
  <si>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</si>
  <si>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</si>
  <si>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</si>
  <si>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</si>
  <si>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</si>
  <si>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</si>
  <si>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</si>
  <si>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</si>
  <si>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</si>
  <si>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</si>
  <si>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</si>
  <si>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</si>
  <si>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</si>
  <si>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</si>
  <si>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</si>
  <si>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</si>
  <si>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</si>
  <si>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</si>
  <si>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</si>
  <si>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</si>
  <si>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</si>
  <si>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</si>
  <si>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</si>
  <si>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</si>
  <si>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</si>
  <si>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</si>
  <si>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</si>
  <si>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</si>
  <si>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</si>
  <si>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</si>
  <si>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</si>
  <si>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</si>
  <si>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</si>
  <si>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</si>
  <si>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</si>
  <si>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</si>
  <si>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</si>
  <si>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</si>
  <si>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</si>
  <si>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</si>
  <si>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</si>
  <si>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</si>
  <si>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</si>
  <si>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</si>
  <si>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</si>
  <si>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</si>
  <si>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</si>
  <si>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</si>
  <si>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</si>
  <si>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</si>
  <si>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</si>
  <si>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</si>
  <si>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</si>
  <si>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</si>
  <si>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</si>
  <si>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</si>
  <si>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</si>
  <si>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</si>
  <si>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</si>
  <si>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</si>
  <si>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</si>
  <si>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</si>
  <si>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</si>
  <si>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</si>
  <si>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</si>
  <si>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</si>
  <si>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</si>
  <si>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</si>
  <si>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</si>
  <si>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</si>
  <si>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</si>
  <si>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</si>
  <si>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</si>
  <si>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</si>
  <si>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</si>
  <si>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</si>
  <si>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</si>
  <si>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</si>
  <si>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</si>
  <si>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</si>
  <si>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</si>
  <si>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</si>
  <si>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</si>
  <si>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</si>
  <si>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</si>
  <si>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</si>
  <si>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</si>
  <si>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</si>
  <si>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</si>
  <si>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</si>
  <si>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</si>
  <si>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</si>
  <si>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</si>
  <si>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</si>
  <si>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</si>
  <si>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</si>
  <si>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</si>
  <si>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</si>
  <si>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</si>
  <si>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</si>
  <si>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</si>
  <si>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</si>
  <si>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</si>
  <si>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</si>
  <si>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</si>
  <si>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</si>
  <si>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</si>
  <si>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</si>
  <si>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</si>
  <si>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</si>
  <si>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</si>
  <si>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</si>
  <si>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</si>
  <si>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</si>
  <si>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</si>
  <si>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</si>
  <si>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</si>
  <si>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</si>
  <si>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</si>
  <si>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</si>
  <si>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</si>
  <si>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</si>
  <si>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</si>
  <si>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</si>
  <si>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</si>
  <si>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</si>
  <si>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</si>
  <si>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</si>
  <si>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</si>
  <si>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</si>
  <si>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</si>
  <si>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</si>
  <si>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</si>
  <si>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</si>
  <si>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</si>
  <si>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</si>
  <si>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</si>
  <si>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</si>
  <si>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</si>
  <si>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</si>
  <si>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</si>
  <si>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</si>
  <si>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</si>
  <si>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</si>
  <si>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</si>
  <si>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</si>
  <si>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</si>
  <si>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</si>
  <si>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</si>
  <si>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</si>
  <si>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</si>
  <si>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</si>
  <si>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</si>
  <si>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</si>
  <si>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</si>
  <si>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</si>
  <si>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</si>
  <si>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</si>
  <si>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</si>
  <si>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</si>
  <si>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</si>
  <si>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</si>
  <si>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</si>
  <si>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</si>
  <si>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</si>
  <si>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</si>
  <si>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</si>
  <si>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</si>
  <si>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</si>
  <si>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</si>
  <si>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</si>
  <si>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</si>
  <si>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</si>
  <si>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</si>
  <si>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</si>
  <si>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</si>
  <si>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</si>
  <si>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</si>
  <si>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</si>
  <si>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</si>
  <si>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</si>
  <si>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</si>
  <si>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</si>
  <si>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</si>
  <si>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</si>
  <si>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</si>
  <si>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</si>
  <si>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</si>
  <si>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</si>
  <si>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</si>
  <si>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</si>
  <si>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</si>
  <si>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</si>
  <si>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</si>
  <si>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</si>
  <si>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</si>
  <si>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</si>
  <si>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</si>
  <si>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</si>
  <si>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</si>
  <si>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</si>
  <si>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</si>
  <si>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</si>
  <si>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</si>
  <si>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</si>
  <si>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</si>
  <si>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</si>
  <si>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</si>
  <si>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</si>
  <si>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</si>
  <si>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</si>
  <si>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</si>
  <si>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</si>
  <si>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</si>
  <si>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</si>
  <si>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</si>
  <si>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</si>
  <si>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</si>
  <si>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</si>
  <si>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</si>
  <si>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</si>
  <si>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</si>
  <si>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</si>
  <si>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</si>
  <si>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</si>
  <si>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</si>
  <si>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</si>
  <si>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</si>
  <si>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</si>
  <si>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</si>
  <si>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</si>
  <si>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</si>
  <si>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</si>
  <si>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</si>
  <si>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</si>
  <si>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</si>
  <si>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</si>
  <si>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</si>
  <si>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</si>
  <si>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</si>
  <si>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</si>
  <si>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</si>
  <si>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</si>
  <si>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</si>
  <si>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</si>
  <si>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</si>
  <si>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</si>
  <si>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</si>
  <si>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</si>
  <si>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</si>
  <si>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</si>
  <si>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</si>
  <si>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</si>
  <si>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</si>
  <si>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</si>
  <si>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</si>
  <si>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</si>
  <si>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</si>
  <si>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</si>
  <si>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</si>
  <si>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</si>
  <si>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</si>
  <si>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</si>
  <si>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</si>
  <si>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</si>
  <si>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</si>
  <si>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</si>
  <si>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</si>
  <si>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</si>
  <si>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</si>
  <si>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</si>
  <si>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</si>
  <si>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</si>
  <si>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</si>
  <si>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</si>
  <si>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</si>
  <si>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</si>
  <si>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</si>
  <si>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</si>
  <si>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</si>
  <si>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</si>
  <si>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</si>
  <si>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</si>
  <si>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</si>
  <si>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</si>
  <si>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</si>
  <si>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</si>
  <si>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</si>
  <si>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</si>
  <si>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</si>
  <si>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</si>
  <si>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</si>
  <si>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</si>
  <si>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</si>
  <si>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</si>
  <si>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</si>
  <si>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</si>
  <si>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</si>
  <si>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</si>
  <si>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</si>
  <si>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</si>
  <si>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</si>
  <si>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</si>
  <si>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</si>
  <si>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</si>
  <si>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</si>
  <si>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</si>
  <si>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</si>
  <si>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</si>
  <si>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</si>
  <si>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</si>
  <si>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</si>
  <si>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</si>
  <si>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</si>
  <si>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</si>
  <si>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</si>
  <si>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</si>
  <si>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</si>
  <si>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</si>
  <si>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</si>
  <si>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</si>
  <si>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</si>
  <si>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</si>
  <si>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</si>
  <si>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</si>
  <si>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</si>
  <si>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</si>
  <si>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</si>
  <si>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</si>
  <si>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</si>
  <si>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</si>
  <si>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</si>
  <si>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</si>
  <si>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</si>
  <si>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</si>
  <si>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</si>
  <si>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</si>
  <si>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</si>
  <si>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</si>
  <si>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</si>
  <si>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</si>
  <si>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</si>
  <si>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</si>
  <si>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</si>
  <si>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</si>
  <si>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</si>
  <si>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</si>
  <si>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</si>
  <si>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</si>
  <si>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</si>
  <si>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</si>
  <si>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</si>
  <si>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</si>
  <si>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</si>
  <si>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</si>
  <si>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</si>
  <si>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</si>
  <si>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</si>
  <si>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</si>
  <si>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</si>
  <si>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</si>
  <si>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</si>
  <si>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</si>
  <si>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</si>
  <si>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</si>
  <si>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</si>
  <si>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</si>
  <si>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</si>
  <si>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</si>
  <si>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</si>
  <si>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</si>
  <si>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</si>
  <si>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</si>
  <si>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</si>
  <si>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</si>
  <si>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</si>
  <si>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</si>
  <si>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</si>
  <si>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</si>
  <si>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</si>
  <si>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</si>
  <si>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</si>
  <si>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</si>
  <si>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</si>
  <si>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</si>
  <si>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</si>
  <si>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</si>
  <si>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</si>
  <si>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</si>
  <si>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</si>
  <si>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</si>
  <si>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</si>
  <si>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</si>
  <si>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</si>
  <si>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</si>
  <si>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</si>
  <si>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</si>
  <si>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</si>
  <si>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</si>
  <si>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</si>
  <si>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</si>
  <si>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</si>
  <si>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</si>
  <si>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</si>
  <si>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</si>
  <si>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</si>
  <si>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</si>
  <si>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</si>
  <si>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</si>
  <si>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</si>
  <si>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</si>
  <si>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</si>
  <si>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</si>
  <si>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</si>
  <si>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</si>
  <si>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</si>
  <si>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</si>
  <si>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</si>
  <si>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</si>
  <si>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</si>
  <si>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</si>
  <si>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</si>
  <si>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</si>
  <si>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</si>
  <si>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</si>
  <si>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</si>
  <si>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</si>
  <si>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</si>
  <si>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</si>
  <si>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</si>
  <si>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</si>
  <si>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</si>
  <si>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</si>
  <si>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</si>
  <si>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</si>
  <si>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</si>
  <si>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</si>
  <si>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</si>
  <si>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</si>
  <si>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</si>
  <si>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</si>
  <si>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</si>
  <si>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</si>
  <si>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</si>
  <si>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</si>
  <si>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</si>
  <si>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</si>
  <si>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</si>
  <si>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</si>
  <si>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</si>
  <si>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</si>
  <si>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</si>
  <si>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</si>
  <si>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</si>
  <si>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</si>
  <si>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</si>
  <si>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</si>
  <si>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</si>
  <si>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</si>
  <si>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</si>
  <si>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</si>
  <si>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</si>
  <si>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</si>
  <si>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</si>
  <si>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</si>
  <si>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</si>
  <si>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</si>
  <si>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</si>
  <si>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</si>
  <si>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</si>
  <si>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</si>
  <si>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</si>
  <si>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</si>
  <si>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</si>
  <si>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</si>
  <si>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</si>
  <si>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</si>
  <si>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</si>
  <si>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</si>
  <si>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</si>
  <si>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</si>
  <si>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</si>
  <si>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</si>
  <si>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</si>
  <si>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</si>
  <si>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</si>
  <si>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</si>
  <si>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</si>
  <si>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</si>
  <si>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</si>
  <si>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</si>
  <si>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</si>
  <si>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</si>
  <si>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</si>
  <si>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</si>
  <si>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</si>
  <si>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</si>
  <si>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</si>
  <si>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</si>
  <si>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</si>
  <si>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</si>
  <si>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</si>
  <si>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</si>
  <si>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</si>
  <si>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</si>
  <si>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</si>
  <si>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</si>
  <si>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</si>
  <si>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</si>
  <si>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</si>
  <si>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</si>
  <si>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</si>
  <si>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</si>
  <si>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</si>
  <si>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</si>
  <si>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</si>
  <si>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</si>
  <si>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</si>
  <si>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</si>
  <si>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</si>
  <si>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</si>
  <si>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</si>
  <si>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</si>
  <si>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</si>
  <si>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</si>
  <si>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</si>
  <si>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</si>
  <si>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</si>
  <si>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</si>
  <si>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</si>
  <si>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</si>
  <si>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</si>
  <si>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</si>
  <si>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</si>
  <si>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</si>
  <si>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</si>
  <si>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</si>
  <si>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</si>
  <si>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</si>
  <si>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</si>
  <si>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</si>
  <si>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</si>
  <si>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</si>
  <si>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</si>
  <si>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</si>
  <si>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</si>
  <si>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</si>
  <si>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</si>
  <si>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</si>
  <si>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</si>
  <si>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</si>
  <si>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</si>
  <si>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</si>
  <si>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</si>
  <si>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</si>
  <si>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</si>
  <si>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</si>
  <si>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</si>
  <si>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</si>
  <si>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</si>
  <si>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</si>
  <si>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</si>
  <si>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</si>
  <si>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</si>
  <si>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</si>
  <si>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</si>
  <si>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</si>
  <si>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</si>
  <si>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</si>
  <si>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</si>
  <si>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</si>
  <si>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</si>
  <si>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</si>
  <si>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</si>
  <si>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</si>
  <si>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</si>
  <si>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</si>
  <si>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</si>
  <si>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</si>
  <si>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</si>
  <si>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</si>
  <si>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</si>
  <si>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</si>
  <si>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</si>
  <si>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</si>
  <si>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</si>
  <si>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</si>
  <si>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</si>
  <si>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</si>
  <si>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</si>
  <si>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</si>
  <si>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</si>
  <si>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</si>
  <si>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</si>
  <si>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</si>
  <si>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</si>
  <si>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</si>
  <si>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</si>
  <si>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</si>
  <si>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</si>
  <si>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</si>
  <si>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</si>
  <si>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</si>
  <si>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</si>
  <si>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</si>
  <si>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</si>
  <si>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</si>
  <si>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</si>
  <si>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</si>
  <si>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</si>
  <si>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</si>
  <si>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</si>
  <si>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</si>
  <si>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</si>
  <si>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</si>
  <si>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</si>
  <si>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</si>
  <si>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</si>
  <si>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</si>
  <si>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</si>
  <si>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</si>
  <si>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</si>
  <si>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</si>
  <si>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</si>
  <si>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</si>
  <si>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</si>
  <si>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</si>
  <si>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</si>
  <si>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</si>
  <si>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</si>
  <si>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</si>
  <si>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</si>
  <si>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</si>
  <si>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</si>
  <si>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</si>
  <si>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</si>
  <si>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</si>
  <si>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</si>
  <si>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</si>
  <si>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</si>
  <si>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</si>
  <si>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</si>
  <si>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</si>
  <si>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</si>
  <si>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</si>
  <si>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</si>
  <si>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</si>
  <si>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</si>
  <si>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</si>
  <si>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</si>
  <si>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</si>
  <si>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</si>
  <si>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</si>
  <si>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</si>
  <si>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</si>
  <si>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</si>
  <si>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</si>
  <si>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</si>
  <si>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</si>
  <si>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</si>
  <si>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</si>
  <si>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</si>
  <si>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</si>
  <si>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</si>
  <si>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</si>
  <si>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</si>
  <si>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</si>
  <si>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</si>
  <si>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</si>
  <si>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</si>
  <si>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</si>
  <si>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</si>
  <si>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</si>
  <si>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</si>
  <si>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</si>
  <si>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</si>
  <si>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</si>
  <si>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</si>
  <si>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</si>
  <si>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</si>
  <si>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</si>
  <si>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</si>
  <si>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</si>
  <si>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</si>
  <si>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</si>
  <si>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</si>
  <si>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</si>
  <si>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</si>
  <si>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</si>
  <si>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</si>
  <si>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</si>
  <si>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</si>
  <si>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</si>
  <si>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</si>
  <si>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</si>
  <si>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</si>
  <si>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</si>
  <si>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</si>
  <si>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</si>
  <si>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</si>
  <si>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</si>
  <si>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</si>
  <si>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</si>
  <si>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</si>
  <si>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</si>
  <si>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</si>
  <si>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</si>
  <si>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</si>
  <si>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</si>
  <si>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</si>
  <si>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</si>
  <si>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</si>
  <si>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</si>
  <si>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</si>
  <si>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</si>
  <si>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</si>
  <si>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</si>
  <si>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</si>
  <si>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</si>
  <si>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</si>
  <si>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</si>
  <si>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</si>
  <si>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</si>
  <si>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</si>
  <si>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</si>
  <si>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</si>
  <si>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</si>
  <si>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</si>
  <si>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</si>
  <si>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</si>
  <si>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</si>
  <si>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</si>
  <si>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</si>
  <si>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</si>
  <si>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</si>
  <si>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</si>
  <si>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</si>
  <si>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</si>
  <si>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</si>
  <si>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</si>
  <si>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</si>
  <si>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</si>
  <si>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</si>
  <si>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</si>
  <si>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</si>
  <si>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</si>
  <si>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</si>
  <si>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</si>
  <si>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</si>
  <si>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</si>
  <si>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</si>
  <si>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</si>
  <si>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</si>
  <si>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</si>
  <si>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</si>
  <si>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</si>
  <si>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</si>
  <si>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</si>
  <si>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</si>
  <si>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</si>
  <si>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</si>
  <si>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</si>
  <si>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</si>
  <si>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</si>
  <si>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</si>
  <si>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</si>
  <si>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</si>
  <si>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</si>
  <si>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</si>
  <si>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</si>
  <si>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</si>
  <si>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</si>
  <si>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</si>
  <si>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</si>
  <si>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</si>
  <si>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</si>
  <si>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</si>
  <si>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</si>
  <si>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</si>
  <si>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</si>
  <si>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</si>
  <si>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</si>
  <si>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</si>
  <si>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</si>
  <si>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</si>
  <si>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</si>
  <si>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</si>
  <si>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</si>
  <si>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</si>
  <si>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</si>
  <si>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</si>
  <si>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</si>
  <si>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</si>
  <si>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</si>
  <si>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</si>
  <si>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</si>
  <si>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</si>
  <si>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</si>
  <si>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</si>
  <si>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</si>
  <si>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</si>
  <si>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</si>
  <si>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</si>
  <si>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</si>
  <si>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</si>
  <si>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</si>
  <si>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</si>
  <si>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</si>
  <si>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</si>
  <si>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</si>
  <si>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</si>
  <si>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</si>
  <si>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</si>
  <si>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</si>
  <si>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</si>
  <si>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</si>
  <si>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</si>
  <si>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</si>
  <si>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</si>
  <si>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</si>
  <si>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</si>
  <si>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</si>
  <si>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</si>
  <si>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</si>
  <si>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</si>
  <si>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</si>
  <si>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</si>
  <si>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</si>
  <si>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</si>
  <si>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</si>
  <si>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</si>
  <si>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</si>
  <si>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</si>
  <si>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</si>
  <si>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</si>
  <si>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</si>
  <si>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</si>
  <si>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</si>
  <si>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</si>
  <si>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</si>
  <si>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</si>
  <si>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</si>
  <si>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</si>
  <si>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</si>
  <si>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</si>
  <si>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</si>
  <si>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</si>
  <si>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</si>
  <si>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</si>
  <si>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</si>
  <si>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</si>
  <si>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</si>
  <si>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</si>
  <si>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</si>
  <si>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</si>
  <si>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</si>
  <si>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</si>
  <si>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</si>
  <si>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</si>
  <si>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</si>
  <si>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</si>
  <si>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</si>
  <si>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</si>
  <si>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</si>
  <si>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</si>
  <si>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</si>
  <si>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</si>
  <si>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</si>
  <si>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</si>
  <si>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</si>
  <si>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</si>
  <si>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</si>
  <si>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</si>
  <si>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</si>
  <si>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</si>
  <si>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</si>
  <si>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</si>
  <si>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</si>
  <si>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</si>
  <si>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</si>
  <si>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</si>
  <si>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</si>
  <si>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</si>
  <si>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</si>
  <si>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</si>
  <si>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</si>
  <si>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</si>
  <si>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</si>
  <si>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</si>
  <si>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</si>
  <si>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</si>
  <si>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</si>
  <si>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</si>
  <si>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</si>
  <si>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</si>
  <si>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</si>
  <si>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</si>
  <si>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</si>
  <si>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</si>
  <si>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</si>
  <si>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</si>
  <si>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</si>
  <si>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</si>
  <si>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</si>
  <si>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</si>
  <si>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</si>
  <si>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</si>
  <si>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</si>
  <si>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</si>
  <si>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</si>
  <si>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</si>
  <si>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</si>
  <si>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</si>
  <si>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</si>
  <si>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</si>
  <si>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</si>
  <si>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</si>
  <si>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</si>
  <si>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</si>
  <si>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</si>
  <si>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</si>
  <si>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</si>
  <si>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</si>
  <si>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</si>
  <si>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</si>
  <si>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</si>
  <si>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</si>
  <si>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</si>
  <si>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</si>
  <si>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</si>
  <si>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</si>
  <si>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</si>
  <si>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</si>
  <si>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</si>
  <si>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</si>
  <si>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</si>
  <si>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</si>
  <si>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</si>
  <si>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</si>
  <si>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</si>
  <si>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</si>
  <si>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</si>
  <si>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</si>
  <si>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</si>
  <si>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</si>
  <si>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</si>
  <si>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</si>
  <si>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</si>
  <si>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</si>
  <si>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</si>
  <si>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</si>
  <si>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</si>
  <si>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</si>
  <si>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</si>
  <si>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</si>
  <si>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</si>
  <si>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</si>
  <si>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</si>
  <si>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</si>
  <si>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</si>
  <si>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</si>
  <si>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</si>
  <si>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</si>
  <si>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</si>
  <si>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</si>
  <si>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</si>
  <si>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</si>
  <si>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</si>
  <si>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</si>
  <si>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</si>
  <si>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</si>
  <si>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</si>
  <si>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</si>
  <si>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</si>
  <si>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</si>
  <si>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</si>
  <si>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</si>
  <si>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</si>
  <si>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</si>
  <si>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</si>
  <si>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</si>
  <si>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</si>
  <si>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</si>
  <si>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</si>
  <si>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</si>
  <si>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</si>
  <si>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</si>
  <si>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</si>
  <si>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</si>
  <si>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</si>
  <si>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</si>
  <si>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</si>
  <si>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</si>
  <si>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</si>
  <si>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</si>
  <si>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</si>
  <si>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</si>
  <si>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</si>
  <si>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</si>
  <si>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</si>
  <si>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</si>
  <si>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</si>
  <si>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</si>
  <si>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</si>
  <si>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</si>
  <si>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</si>
  <si>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</si>
  <si>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</si>
  <si>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</si>
  <si>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</si>
  <si>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</si>
  <si>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</si>
  <si>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</si>
  <si>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</si>
  <si>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</si>
  <si>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</si>
  <si>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</si>
  <si>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</si>
  <si>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</si>
  <si>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</si>
  <si>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</si>
  <si>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</si>
  <si>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</si>
  <si>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</si>
  <si>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</si>
  <si>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</si>
  <si>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</si>
  <si>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</si>
  <si>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</si>
  <si>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</si>
  <si>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</si>
  <si>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</si>
  <si>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</si>
  <si>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</si>
  <si>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</si>
  <si>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</si>
  <si>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</si>
  <si>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</si>
  <si>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</si>
  <si>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</si>
  <si>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</si>
  <si>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</si>
  <si>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</si>
  <si>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</si>
  <si>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</si>
  <si>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</si>
  <si>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</si>
  <si>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</si>
  <si>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</si>
  <si>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</si>
  <si>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</si>
  <si>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</si>
  <si>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</si>
  <si>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</si>
  <si>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</si>
  <si>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</si>
  <si>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</si>
  <si>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</si>
  <si>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</si>
  <si>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</si>
  <si>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</si>
  <si>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</si>
  <si>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</si>
  <si>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</si>
  <si>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</si>
  <si>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</si>
  <si>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</si>
  <si>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</si>
  <si>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</si>
  <si>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</si>
  <si>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</si>
  <si>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</si>
  <si>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</si>
  <si>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</si>
  <si>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</si>
  <si>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</si>
  <si>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</si>
  <si>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</si>
  <si>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</si>
  <si>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</si>
  <si>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</si>
  <si>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</si>
  <si>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</si>
  <si>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</si>
  <si>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</si>
  <si>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</si>
  <si>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</si>
  <si>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</si>
  <si>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</si>
  <si>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</si>
  <si>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</si>
  <si>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</si>
  <si>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</si>
  <si>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</si>
  <si>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</si>
  <si>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</si>
  <si>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</si>
  <si>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</si>
  <si>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</si>
  <si>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</si>
  <si>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</si>
  <si>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</si>
  <si>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</si>
  <si>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</si>
  <si>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</si>
  <si>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</si>
  <si>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</si>
  <si>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</si>
  <si>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</si>
  <si>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</si>
  <si>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</si>
  <si>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</si>
  <si>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</si>
  <si>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</si>
  <si>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</si>
  <si>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</si>
  <si>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</si>
  <si>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</si>
  <si>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</si>
  <si>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</si>
  <si>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</si>
  <si>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</si>
  <si>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</si>
  <si>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</si>
  <si>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</si>
  <si>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</si>
  <si>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</si>
  <si>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</si>
  <si>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</si>
  <si>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</si>
  <si>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</si>
  <si>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</si>
  <si>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</si>
  <si>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</si>
  <si>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</si>
  <si>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</si>
  <si>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</si>
  <si>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</si>
  <si>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</si>
  <si>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</si>
  <si>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</si>
  <si>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</si>
  <si>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</si>
  <si>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</si>
  <si>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</si>
  <si>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</si>
  <si>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</si>
  <si>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</si>
  <si>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</si>
  <si>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</si>
  <si>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</si>
  <si>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</si>
  <si>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</si>
  <si>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</si>
  <si>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</si>
  <si>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</si>
  <si>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</si>
  <si>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</si>
  <si>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</si>
  <si>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</si>
  <si>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</si>
  <si>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</si>
  <si>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</si>
  <si>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</si>
  <si>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</si>
  <si>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</si>
  <si>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</si>
  <si>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</si>
  <si>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</si>
  <si>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</si>
  <si>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</si>
  <si>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</si>
  <si>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</si>
  <si>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</si>
  <si>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</si>
  <si>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</si>
  <si>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</si>
  <si>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</si>
  <si>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</si>
  <si>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</si>
  <si>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</si>
  <si>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</si>
  <si>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</si>
  <si>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</si>
  <si>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</si>
  <si>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</si>
  <si>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</si>
  <si>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</si>
  <si>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</si>
  <si>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</si>
  <si>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</si>
  <si>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</si>
  <si>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</si>
  <si>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</si>
  <si>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</si>
  <si>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</si>
  <si>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</si>
  <si>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</si>
  <si>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</si>
  <si>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</si>
  <si>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</si>
  <si>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</si>
  <si>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</si>
  <si>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</si>
  <si>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</si>
  <si>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</si>
  <si>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</si>
  <si>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</si>
  <si>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</si>
  <si>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</si>
  <si>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</si>
  <si>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</si>
  <si>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</si>
  <si>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</si>
  <si>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</si>
  <si>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</si>
  <si>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</si>
  <si>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</si>
  <si>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</si>
  <si>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</si>
  <si>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</si>
  <si>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</si>
  <si>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</si>
  <si>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</si>
  <si>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</si>
  <si>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</si>
  <si>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</si>
  <si>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</si>
  <si>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</si>
  <si>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</si>
  <si>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</si>
  <si>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</si>
  <si>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</si>
  <si>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</si>
  <si>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</si>
  <si>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</si>
  <si>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</si>
  <si>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</si>
  <si>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</si>
  <si>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</si>
  <si>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</si>
  <si>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</si>
  <si>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</si>
  <si>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</si>
  <si>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</si>
  <si>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</si>
  <si>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</si>
  <si>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</si>
  <si>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</si>
  <si>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</si>
  <si>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</si>
  <si>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</si>
  <si>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</si>
  <si>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</si>
  <si>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</si>
  <si>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</si>
  <si>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</si>
  <si>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</si>
  <si>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</si>
  <si>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</si>
  <si>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</si>
  <si>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</si>
  <si>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</si>
  <si>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</si>
  <si>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</si>
  <si>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</si>
  <si>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</si>
  <si>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</si>
  <si>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</si>
  <si>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</si>
  <si>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</si>
  <si>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</si>
  <si>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</si>
  <si>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</si>
  <si>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</si>
  <si>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</si>
  <si>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</si>
  <si>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</si>
  <si>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</si>
  <si>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</si>
  <si>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</si>
  <si>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</si>
  <si>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</si>
  <si>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</si>
  <si>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</si>
  <si>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</si>
  <si>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</si>
  <si>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</si>
  <si>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</si>
  <si>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</si>
  <si>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</si>
  <si>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</si>
  <si>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</si>
  <si>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</si>
  <si>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</si>
  <si>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</si>
  <si>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</si>
  <si>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</si>
  <si>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</si>
  <si>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</si>
  <si>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</si>
  <si>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</si>
  <si>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</si>
  <si>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</si>
  <si>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</si>
  <si>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</si>
  <si>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</si>
  <si>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</si>
  <si>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</si>
  <si>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</si>
  <si>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</si>
  <si>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</si>
  <si>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</si>
  <si>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</si>
  <si>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</si>
  <si>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</si>
  <si>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</si>
  <si>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</si>
  <si>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</si>
  <si>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</si>
  <si>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</si>
  <si>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</si>
  <si>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</si>
  <si>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</si>
  <si>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</si>
  <si>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</si>
  <si>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</si>
  <si>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</si>
  <si>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</si>
  <si>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</si>
  <si>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</si>
  <si>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</si>
  <si>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</si>
  <si>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</si>
  <si>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</si>
  <si>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</si>
  <si>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</si>
  <si>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</si>
  <si>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</si>
  <si>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</si>
  <si>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</si>
  <si>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</si>
  <si>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</si>
  <si>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</si>
  <si>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</si>
  <si>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</si>
  <si>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</si>
  <si>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</si>
  <si>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</si>
  <si>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</si>
  <si>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</si>
  <si>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</si>
  <si>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</si>
  <si>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</si>
  <si>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</si>
  <si>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</si>
  <si>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</si>
  <si>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</si>
  <si>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</si>
  <si>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</si>
  <si>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</si>
  <si>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</si>
  <si>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</si>
  <si>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</si>
  <si>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</si>
  <si>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</si>
  <si>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</si>
  <si>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</si>
  <si>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</si>
  <si>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</si>
  <si>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</si>
  <si>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</si>
  <si>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</si>
  <si>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</si>
  <si>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</si>
  <si>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</si>
  <si>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</si>
  <si>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</si>
  <si>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</si>
  <si>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</si>
  <si>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</si>
  <si>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</si>
  <si>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</si>
  <si>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</si>
  <si>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</si>
  <si>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</si>
  <si>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</si>
  <si>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</si>
  <si>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</si>
  <si>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</si>
  <si>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</si>
  <si>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</si>
  <si>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</si>
  <si>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</si>
  <si>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</si>
  <si>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</si>
  <si>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</si>
  <si>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</si>
  <si>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</si>
  <si>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</si>
  <si>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</si>
  <si>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</si>
  <si>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</si>
  <si>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</si>
  <si>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</si>
  <si>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</si>
  <si>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</si>
  <si>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</si>
  <si>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</si>
  <si>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</si>
  <si>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</si>
  <si>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</si>
  <si>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</si>
  <si>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</si>
  <si>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</si>
  <si>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</si>
  <si>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</si>
  <si>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</si>
  <si>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</si>
  <si>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</si>
  <si>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</si>
  <si>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</si>
  <si>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</si>
  <si>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</si>
  <si>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</si>
  <si>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</si>
  <si>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</si>
  <si>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</si>
  <si>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</si>
  <si>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</si>
  <si>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</si>
  <si>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</si>
  <si>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</si>
  <si>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</si>
  <si>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</si>
  <si>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</si>
  <si>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</si>
  <si>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</si>
  <si>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</si>
  <si>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</si>
  <si>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</si>
  <si>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</si>
  <si>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</si>
  <si>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</si>
  <si>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</si>
  <si>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</si>
  <si>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</si>
  <si>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</si>
  <si>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</si>
  <si>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</si>
  <si>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</si>
  <si>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</si>
  <si>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</si>
  <si>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</si>
  <si>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</si>
  <si>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</si>
  <si>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</si>
  <si>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</si>
  <si>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</si>
  <si>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</si>
  <si>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</si>
  <si>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</si>
  <si>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</si>
  <si>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</si>
  <si>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</si>
  <si>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</si>
  <si>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</si>
  <si>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</si>
  <si>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</si>
  <si>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</si>
  <si>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</si>
  <si>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</si>
  <si>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</si>
  <si>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</si>
  <si>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</si>
  <si>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</si>
  <si>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</si>
  <si>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</si>
  <si>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</si>
  <si>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</si>
  <si>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</si>
  <si>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</si>
  <si>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</si>
  <si>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</si>
  <si>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</si>
  <si>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</si>
  <si>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</si>
  <si>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</si>
  <si>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</si>
  <si>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</si>
  <si>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</si>
  <si>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</si>
  <si>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</si>
  <si>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</si>
  <si>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</si>
  <si>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</si>
  <si>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</si>
  <si>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</si>
  <si>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</si>
  <si>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</si>
  <si>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</si>
  <si>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</si>
  <si>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</si>
  <si>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</si>
  <si>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</si>
  <si>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</si>
  <si>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</si>
  <si>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</si>
  <si>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</si>
  <si>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</si>
  <si>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</si>
  <si>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</si>
  <si>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</si>
  <si>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</si>
  <si>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</si>
  <si>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</si>
  <si>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</si>
  <si>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</si>
  <si>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</si>
  <si>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</si>
  <si>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</si>
  <si>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</si>
  <si>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</si>
  <si>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</si>
  <si>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</si>
  <si>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</si>
  <si>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</si>
  <si>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</si>
  <si>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</si>
  <si>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</si>
  <si>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</si>
  <si>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</si>
  <si>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</si>
  <si>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</si>
  <si>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</si>
  <si>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</si>
  <si>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</si>
  <si>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</si>
  <si>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</si>
  <si>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</si>
  <si>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</si>
  <si>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</si>
  <si>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</si>
  <si>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</si>
  <si>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</si>
  <si>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</si>
  <si>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</si>
  <si>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</si>
  <si>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</si>
  <si>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</si>
  <si>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</si>
  <si>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</si>
  <si>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</si>
  <si>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</si>
  <si>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</si>
  <si>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</si>
  <si>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</si>
  <si>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</si>
  <si>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</si>
  <si>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</si>
  <si>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</si>
  <si>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</si>
  <si>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</si>
  <si>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</si>
  <si>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</si>
  <si>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</si>
  <si>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</si>
  <si>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</si>
  <si>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</si>
  <si>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</si>
  <si>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</si>
  <si>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</si>
  <si>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</si>
  <si>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</si>
  <si>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</si>
  <si>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</si>
  <si>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</si>
  <si>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</si>
  <si>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</si>
  <si>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</si>
  <si>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</si>
  <si>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</si>
  <si>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</si>
  <si>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</si>
  <si>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</si>
  <si>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</si>
  <si>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</si>
  <si>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</si>
  <si>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</si>
  <si>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</si>
  <si>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</si>
  <si>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</si>
  <si>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</si>
  <si>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</si>
  <si>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</si>
  <si>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</si>
  <si>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</si>
  <si>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</si>
  <si>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</si>
  <si>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</si>
  <si>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</si>
  <si>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</si>
  <si>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</si>
  <si>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</si>
  <si>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</si>
  <si>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</si>
  <si>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</si>
  <si>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</si>
  <si>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</si>
  <si>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</si>
  <si>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</si>
  <si>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</si>
  <si>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</si>
  <si>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</si>
  <si>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</si>
  <si>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</si>
  <si>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</si>
  <si>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</si>
  <si>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</si>
  <si>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</si>
  <si>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</si>
  <si>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</si>
  <si>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</si>
  <si>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</si>
  <si>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</si>
  <si>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</si>
  <si>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</si>
  <si>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</si>
  <si>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</si>
  <si>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</si>
  <si>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</si>
  <si>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</si>
  <si>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</si>
  <si>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</si>
  <si>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</si>
  <si>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</si>
  <si>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</si>
  <si>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</si>
  <si>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</si>
  <si>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</si>
  <si>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</si>
  <si>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</si>
  <si>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</si>
  <si>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</si>
  <si>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</si>
  <si>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</si>
  <si>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</si>
  <si>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</si>
  <si>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</si>
  <si>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</si>
  <si>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</si>
  <si>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</si>
  <si>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</si>
  <si>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</si>
  <si>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</si>
  <si>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</si>
  <si>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</si>
  <si>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</si>
  <si>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</si>
  <si>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</si>
  <si>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</si>
  <si>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</si>
  <si>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</si>
  <si>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</si>
  <si>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</si>
  <si>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</si>
  <si>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</si>
  <si>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</si>
  <si>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</si>
  <si>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</si>
  <si>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</si>
  <si>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</si>
  <si>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</si>
  <si>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</si>
  <si>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</si>
  <si>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</si>
  <si>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</si>
  <si>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</si>
  <si>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</si>
  <si>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</si>
  <si>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</si>
  <si>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</si>
  <si>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</si>
  <si>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</si>
  <si>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</si>
  <si>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</si>
  <si>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</si>
  <si>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</si>
  <si>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</si>
  <si>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</si>
  <si>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</si>
  <si>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</si>
  <si>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</si>
  <si>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</si>
  <si>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</si>
  <si>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</si>
  <si>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</si>
  <si>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</si>
  <si>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</si>
  <si>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</si>
  <si>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</si>
  <si>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</si>
  <si>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</si>
  <si>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</si>
  <si>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</si>
  <si>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</si>
  <si>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</si>
  <si>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</si>
  <si>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</si>
  <si>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</si>
  <si>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</si>
  <si>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</si>
  <si>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</si>
  <si>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</si>
  <si>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</si>
  <si>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</si>
  <si>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</si>
  <si>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</si>
  <si>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</si>
  <si>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</si>
  <si>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</si>
  <si>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</si>
  <si>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</si>
  <si>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</si>
  <si>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</si>
  <si>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</si>
  <si>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</si>
  <si>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</si>
  <si>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</si>
  <si>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</si>
  <si>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</si>
  <si>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</si>
  <si>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</si>
  <si>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</si>
  <si>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</si>
  <si>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</si>
  <si>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</si>
  <si>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</si>
  <si>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</si>
  <si>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</si>
  <si>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</si>
  <si>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</si>
  <si>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</si>
  <si>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</si>
  <si>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</si>
  <si>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</si>
  <si>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</si>
  <si>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</si>
  <si>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</si>
  <si>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</si>
  <si>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</si>
  <si>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</si>
  <si>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</si>
  <si>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</si>
  <si>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</si>
  <si>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</si>
  <si>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</si>
  <si>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</si>
  <si>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</si>
  <si>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</si>
  <si>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</si>
  <si>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</si>
  <si>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</si>
  <si>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</si>
  <si>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</si>
  <si>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</si>
  <si>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</si>
  <si>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</si>
  <si>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</si>
  <si>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</si>
  <si>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</si>
  <si>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</si>
  <si>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</si>
  <si>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</si>
  <si>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</si>
  <si>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</si>
  <si>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</si>
  <si>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</si>
  <si>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</si>
  <si>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</si>
  <si>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</si>
  <si>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</si>
  <si>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</si>
  <si>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</si>
  <si>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</si>
  <si>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</si>
  <si>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</si>
  <si>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</si>
  <si>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</si>
  <si>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</si>
  <si>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</si>
  <si>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</si>
  <si>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</si>
  <si>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</si>
  <si>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</si>
  <si>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</si>
  <si>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</si>
  <si>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</si>
  <si>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</si>
  <si>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</si>
  <si>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</si>
  <si>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</si>
  <si>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</si>
  <si>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</si>
  <si>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</si>
  <si>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</si>
  <si>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</si>
  <si>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</si>
  <si>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</si>
  <si>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</si>
  <si>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</si>
  <si>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</si>
  <si>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</si>
  <si>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</si>
  <si>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</si>
  <si>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</si>
  <si>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</si>
  <si>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</si>
  <si>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</si>
  <si>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</si>
  <si>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</si>
  <si>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</si>
  <si>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</si>
  <si>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</si>
  <si>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</si>
  <si>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</si>
  <si>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</si>
  <si>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</si>
  <si>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</si>
  <si>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</si>
  <si>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</si>
  <si>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</si>
  <si>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</si>
  <si>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</si>
  <si>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</si>
  <si>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</si>
  <si>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</si>
  <si>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</si>
  <si>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</si>
  <si>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</si>
  <si>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</si>
  <si>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</si>
  <si>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</si>
  <si>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</si>
  <si>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</si>
  <si>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</si>
  <si>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</si>
  <si>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</si>
  <si>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</si>
  <si>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</si>
  <si>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</si>
  <si>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</si>
  <si>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</si>
  <si>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</si>
  <si>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</si>
  <si>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</si>
  <si>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</si>
  <si>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</si>
  <si>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</si>
  <si>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</si>
  <si>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</si>
  <si>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</si>
  <si>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</si>
  <si>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</si>
  <si>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</si>
  <si>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</si>
  <si>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</si>
  <si>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</si>
  <si>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</si>
  <si>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</si>
  <si>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</si>
  <si>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</si>
  <si>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</si>
  <si>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</si>
  <si>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</si>
  <si>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</si>
  <si>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</si>
  <si>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</si>
  <si>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</si>
  <si>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</si>
  <si>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</si>
  <si>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</si>
  <si>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</si>
  <si>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</si>
  <si>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</si>
  <si>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</si>
  <si>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</si>
  <si>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</si>
  <si>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</si>
  <si>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</si>
  <si>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</si>
  <si>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</si>
  <si>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</si>
  <si>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</si>
  <si>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</si>
  <si>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</si>
  <si>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</si>
  <si>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</si>
  <si>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</si>
  <si>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</si>
  <si>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</si>
  <si>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</si>
  <si>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</si>
  <si>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</si>
  <si>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</si>
  <si>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</si>
  <si>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</si>
  <si>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</si>
  <si>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</si>
  <si>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</si>
  <si>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</si>
  <si>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</si>
  <si>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</si>
  <si>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</si>
  <si>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</si>
  <si>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</si>
  <si>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</si>
  <si>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</si>
  <si>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</si>
  <si>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</si>
  <si>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</si>
  <si>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</si>
  <si>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</si>
  <si>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</si>
  <si>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</si>
  <si>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</si>
  <si>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</si>
  <si>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</si>
  <si>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</si>
  <si>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</si>
  <si>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</si>
  <si>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</si>
  <si>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</si>
  <si>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</si>
  <si>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</si>
  <si>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</si>
  <si>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</si>
  <si>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</si>
  <si>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</si>
  <si>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</si>
  <si>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</si>
  <si>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</si>
  <si>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</si>
  <si>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</si>
  <si>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</si>
  <si>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</si>
  <si>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</si>
  <si>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</si>
  <si>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</si>
  <si>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</si>
  <si>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</si>
  <si>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</si>
  <si>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</si>
  <si>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</si>
  <si>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</si>
  <si>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</si>
  <si>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</si>
  <si>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</si>
  <si>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</si>
  <si>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</si>
  <si>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</si>
  <si>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</si>
  <si>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</si>
  <si>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</si>
  <si>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</si>
  <si>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</si>
  <si>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</si>
  <si>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</si>
  <si>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</si>
  <si>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</si>
  <si>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</si>
  <si>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</si>
  <si>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</si>
  <si>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</si>
  <si>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</si>
  <si>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</si>
  <si>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</si>
  <si>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</si>
  <si>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</si>
  <si>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</si>
  <si>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</si>
  <si>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</si>
  <si>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</si>
  <si>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</si>
  <si>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</si>
  <si>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</si>
  <si>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</si>
  <si>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</si>
  <si>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</si>
  <si>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</si>
  <si>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</si>
  <si>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</si>
  <si>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</si>
  <si>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</si>
  <si>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</si>
  <si>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</si>
  <si>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</si>
  <si>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</si>
  <si>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</si>
  <si>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</si>
  <si>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</si>
  <si>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</si>
  <si>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</si>
  <si>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</si>
  <si>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</si>
  <si>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</si>
  <si>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</si>
  <si>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</si>
  <si>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</si>
  <si>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</si>
  <si>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</si>
  <si>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</si>
  <si>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</si>
  <si>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</si>
  <si>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</si>
  <si>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</si>
  <si>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</si>
  <si>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</si>
  <si>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</si>
  <si>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</si>
  <si>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</si>
  <si>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</si>
  <si>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</si>
  <si>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</si>
  <si>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</si>
  <si>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</si>
  <si>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</si>
  <si>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</si>
  <si>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</si>
  <si>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</si>
  <si>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</si>
  <si>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</si>
  <si>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</si>
  <si>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</si>
  <si>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</si>
  <si>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</si>
  <si>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</si>
  <si>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</si>
  <si>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</si>
  <si>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</si>
  <si>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</si>
  <si>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</si>
  <si>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</si>
  <si>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</si>
  <si>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</si>
  <si>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</si>
  <si>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</si>
  <si>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</si>
  <si>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</si>
  <si>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</si>
  <si>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</si>
  <si>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</si>
  <si>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</si>
  <si>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</si>
  <si>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</si>
  <si>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</si>
  <si>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</si>
  <si>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</si>
  <si>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</si>
  <si>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</si>
  <si>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</si>
  <si>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</si>
  <si>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</si>
  <si>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</si>
  <si>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</si>
  <si>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</si>
  <si>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</si>
  <si>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</si>
  <si>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</si>
  <si>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</si>
  <si>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</si>
  <si>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</si>
  <si>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</si>
  <si>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</si>
  <si>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</si>
  <si>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</si>
  <si>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</si>
  <si>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</si>
  <si>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</si>
  <si>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</si>
  <si>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</si>
  <si>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</si>
  <si>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</si>
  <si>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</si>
  <si>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</si>
  <si>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</si>
  <si>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</si>
  <si>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</si>
  <si>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</si>
  <si>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</si>
  <si>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</si>
  <si>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</si>
  <si>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</si>
  <si>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</si>
  <si>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</si>
  <si>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</si>
  <si>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</si>
  <si>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</si>
  <si>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</si>
  <si>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</si>
  <si>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</si>
  <si>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</si>
  <si>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</si>
  <si>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</si>
  <si>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</si>
  <si>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</si>
  <si>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</si>
  <si>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</si>
  <si>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</si>
  <si>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</si>
  <si>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</si>
  <si>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</si>
  <si>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</si>
  <si>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</si>
  <si>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</si>
  <si>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</si>
  <si>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</si>
  <si>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</si>
  <si>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</si>
  <si>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</si>
  <si>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</si>
  <si>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</si>
  <si>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</si>
  <si>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</si>
  <si>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</si>
  <si>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</si>
  <si>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</si>
  <si>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</si>
  <si>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</si>
  <si>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</si>
  <si>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</si>
  <si>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</si>
  <si>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</si>
  <si>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</si>
  <si>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</si>
  <si>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</si>
  <si>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</si>
  <si>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</si>
  <si>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</si>
  <si>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</si>
  <si>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</si>
  <si>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</si>
  <si>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</si>
  <si>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</si>
  <si>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</si>
  <si>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</si>
  <si>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</si>
  <si>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</si>
  <si>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</si>
  <si>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</si>
  <si>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</si>
  <si>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</si>
  <si>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</si>
  <si>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</si>
  <si>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</si>
  <si>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</si>
  <si>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</si>
  <si>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</si>
  <si>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</si>
  <si>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</si>
  <si>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</si>
  <si>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</si>
  <si>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</si>
  <si>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</si>
  <si>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</si>
  <si>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</si>
  <si>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</si>
  <si>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</si>
  <si>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</si>
  <si>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</si>
  <si>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</si>
  <si>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</si>
  <si>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</si>
  <si>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</si>
  <si>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</si>
  <si>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</si>
  <si>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</si>
  <si>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</si>
  <si>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</si>
  <si>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</si>
  <si>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</si>
  <si>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</si>
  <si>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</si>
  <si>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</si>
  <si>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</si>
  <si>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</si>
  <si>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</si>
  <si>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</si>
  <si>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</si>
  <si>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</si>
  <si>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</si>
  <si>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</si>
  <si>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</si>
  <si>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</si>
  <si>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</si>
  <si>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</si>
  <si>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</si>
  <si>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</si>
  <si>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</si>
  <si>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</si>
  <si>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</si>
  <si>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</si>
  <si>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</si>
  <si>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</si>
  <si>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</si>
  <si>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</si>
  <si>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</si>
  <si>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</si>
  <si>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</si>
  <si>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</si>
  <si>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</si>
  <si>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</si>
  <si>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</si>
  <si>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</si>
  <si>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</si>
  <si>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</si>
  <si>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</si>
  <si>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</si>
  <si>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</si>
  <si>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</si>
  <si>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</si>
  <si>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</si>
  <si>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</si>
  <si>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</si>
  <si>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</si>
  <si>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</si>
  <si>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</si>
  <si>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</si>
  <si>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</si>
  <si>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</si>
  <si>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</si>
  <si>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</si>
  <si>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</si>
  <si>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</si>
  <si>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</si>
  <si>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</si>
  <si>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</si>
  <si>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</si>
  <si>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</si>
  <si>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</si>
  <si>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</si>
  <si>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</si>
  <si>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</si>
  <si>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</si>
  <si>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</si>
  <si>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</si>
  <si>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</si>
  <si>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</si>
  <si>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</si>
  <si>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</si>
  <si>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</si>
  <si>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</si>
  <si>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</si>
  <si>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</si>
  <si>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</si>
  <si>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</si>
  <si>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</si>
  <si>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</si>
  <si>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</si>
  <si>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</si>
  <si>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</si>
  <si>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</si>
  <si>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</si>
  <si>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</si>
  <si>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</si>
  <si>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</si>
  <si>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</si>
  <si>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</si>
  <si>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</si>
  <si>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</si>
  <si>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</si>
  <si>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</si>
  <si>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</si>
  <si>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</si>
  <si>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</si>
  <si>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</si>
  <si>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</si>
  <si>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</si>
  <si>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</si>
  <si>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</si>
  <si>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</si>
  <si>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</si>
  <si>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</si>
  <si>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</si>
  <si>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</si>
  <si>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</si>
  <si>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</si>
  <si>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</si>
  <si>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</si>
  <si>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</si>
  <si>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</si>
  <si>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</si>
  <si>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</si>
  <si>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</si>
  <si>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</si>
  <si>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</si>
  <si>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</si>
  <si>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</si>
  <si>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</si>
  <si>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</si>
  <si>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</si>
  <si>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</si>
  <si>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</si>
  <si>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</si>
  <si>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</si>
  <si>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</si>
  <si>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</si>
  <si>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</si>
  <si>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</si>
  <si>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</si>
  <si>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</si>
  <si>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</si>
  <si>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</si>
  <si>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</si>
  <si>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</si>
  <si>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</si>
  <si>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</si>
  <si>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</si>
  <si>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</si>
  <si>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</si>
  <si>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</si>
  <si>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</si>
  <si>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</si>
  <si>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</si>
  <si>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</si>
  <si>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</si>
  <si>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</si>
  <si>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</si>
  <si>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</si>
  <si>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</si>
  <si>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</si>
  <si>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</si>
  <si>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</si>
  <si>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</si>
  <si>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</si>
  <si>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</si>
  <si>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</si>
  <si>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</si>
  <si>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</si>
  <si>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</si>
  <si>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</si>
  <si>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</si>
  <si>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</si>
  <si>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</si>
  <si>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</si>
  <si>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</si>
  <si>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</si>
  <si>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</si>
  <si>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</si>
  <si>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</si>
  <si>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</si>
  <si>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</si>
  <si>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</si>
  <si>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</si>
  <si>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</si>
  <si>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</si>
  <si>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</si>
  <si>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</si>
  <si>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</si>
  <si>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</si>
  <si>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</si>
  <si>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</si>
  <si>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</si>
  <si>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</si>
  <si>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</si>
  <si>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</si>
  <si>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</si>
  <si>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</si>
  <si>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</si>
  <si>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</si>
  <si>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</si>
  <si>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</si>
  <si>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</si>
  <si>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</si>
  <si>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</si>
  <si>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</si>
  <si>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</si>
  <si>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</si>
  <si>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</si>
  <si>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</si>
  <si>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</si>
  <si>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</si>
  <si>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</si>
  <si>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</si>
  <si>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</si>
  <si>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</si>
  <si>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</si>
  <si>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</si>
  <si>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</si>
  <si>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</si>
  <si>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</si>
  <si>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</si>
  <si>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</si>
  <si>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</si>
  <si>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</si>
  <si>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</si>
  <si>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</si>
  <si>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</si>
  <si>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</si>
  <si>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</si>
  <si>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</si>
  <si>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</si>
  <si>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</si>
  <si>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</si>
  <si>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</si>
  <si>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</si>
  <si>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</si>
  <si>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</si>
  <si>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</si>
  <si>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</si>
  <si>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</si>
  <si>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</si>
  <si>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</si>
  <si>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</si>
  <si>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</si>
  <si>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</si>
  <si>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</si>
  <si>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</si>
  <si>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</si>
  <si>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</si>
  <si>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</si>
  <si>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</si>
  <si>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</si>
  <si>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</si>
  <si>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</si>
  <si>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</si>
  <si>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</si>
  <si>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</si>
  <si>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</si>
  <si>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</si>
  <si>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</si>
  <si>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</si>
  <si>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</si>
  <si>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</si>
  <si>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</si>
  <si>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</si>
  <si>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</si>
  <si>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</si>
  <si>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</si>
  <si>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</si>
  <si>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</si>
  <si>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</si>
  <si>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</si>
  <si>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</si>
  <si>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</si>
  <si>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</si>
  <si>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</si>
  <si>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</si>
  <si>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</si>
  <si>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</si>
  <si>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</si>
  <si>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</si>
  <si>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</si>
  <si>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</si>
  <si>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</si>
  <si>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</si>
  <si>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</si>
  <si>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</si>
  <si>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</si>
  <si>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</si>
  <si>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</si>
  <si>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</si>
  <si>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</si>
  <si>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</si>
  <si>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</si>
  <si>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</si>
  <si>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</si>
  <si>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</si>
  <si>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</si>
  <si>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</si>
  <si>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</si>
  <si>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</si>
  <si>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</si>
  <si>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</si>
  <si>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</si>
  <si>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</si>
  <si>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</si>
  <si>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</si>
  <si>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</si>
  <si>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</si>
  <si>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</si>
  <si>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</si>
  <si>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</si>
  <si>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</si>
  <si>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</si>
  <si>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</si>
  <si>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</si>
  <si>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</si>
  <si>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</si>
  <si>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</si>
  <si>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</si>
  <si>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</si>
  <si>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</si>
  <si>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</si>
  <si>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</si>
  <si>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</si>
  <si>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</si>
  <si>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</si>
  <si>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</si>
  <si>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</si>
  <si>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</si>
  <si>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</si>
  <si>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</si>
  <si>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</si>
  <si>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</si>
  <si>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</si>
  <si>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</si>
  <si>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</si>
  <si>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</si>
  <si>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</si>
  <si>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</si>
  <si>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</si>
  <si>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</si>
  <si>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</si>
  <si>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</si>
  <si>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</si>
  <si>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</si>
  <si>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</si>
  <si>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</si>
  <si>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</si>
  <si>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</si>
  <si>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</si>
  <si>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</si>
  <si>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</si>
  <si>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</si>
  <si>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</si>
  <si>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</si>
  <si>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</si>
  <si>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</si>
  <si>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</si>
  <si>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</si>
  <si>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</si>
  <si>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</si>
  <si>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</si>
  <si>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</si>
  <si>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</si>
  <si>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</si>
  <si>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</si>
  <si>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</si>
  <si>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</si>
  <si>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</si>
  <si>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</si>
  <si>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</si>
  <si>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</si>
  <si>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</si>
  <si>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</si>
  <si>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</si>
  <si>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</si>
  <si>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</si>
  <si>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</si>
  <si>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</si>
  <si>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</si>
  <si>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</si>
  <si>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</si>
  <si>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</si>
  <si>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</si>
  <si>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</si>
  <si>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</si>
  <si>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</si>
  <si>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</si>
  <si>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</si>
  <si>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</si>
  <si>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</si>
  <si>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</si>
  <si>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</si>
  <si>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</si>
  <si>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</si>
  <si>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</si>
  <si>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</si>
  <si>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</si>
  <si>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</si>
  <si>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</si>
  <si>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</si>
  <si>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</si>
  <si>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</si>
  <si>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</si>
  <si>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</si>
  <si>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</si>
  <si>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</si>
  <si>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</si>
  <si>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</si>
  <si>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</si>
  <si>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</si>
  <si>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</si>
  <si>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</si>
  <si>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</si>
  <si>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</si>
  <si>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</si>
  <si>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</si>
  <si>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</si>
  <si>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</si>
  <si>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</si>
  <si>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</si>
  <si>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</si>
  <si>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</si>
  <si>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</si>
  <si>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</si>
  <si>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</si>
  <si>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</si>
  <si>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</si>
  <si>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</si>
  <si>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</si>
  <si>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</si>
  <si>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</si>
  <si>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</si>
  <si>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</si>
  <si>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</si>
  <si>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</si>
  <si>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</si>
  <si>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</si>
  <si>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</si>
  <si>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</si>
  <si>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</si>
  <si>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</si>
  <si>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</si>
  <si>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</si>
  <si>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</si>
  <si>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</si>
  <si>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</si>
  <si>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</si>
  <si>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</si>
  <si>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</si>
  <si>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</si>
  <si>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</si>
  <si>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</si>
  <si>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</si>
  <si>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</si>
  <si>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</si>
  <si>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</si>
  <si>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</si>
  <si>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</si>
  <si>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</si>
  <si>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</si>
  <si>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</si>
  <si>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</si>
  <si>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</si>
  <si>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</si>
  <si>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</si>
  <si>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</si>
  <si>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</si>
  <si>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</si>
  <si>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</si>
  <si>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</si>
  <si>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</si>
  <si>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</si>
  <si>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</si>
  <si>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</si>
  <si>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</si>
  <si>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</si>
  <si>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</si>
  <si>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</si>
  <si>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</si>
  <si>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</si>
  <si>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</si>
  <si>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</si>
  <si>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</si>
  <si>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</si>
  <si>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</si>
  <si>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</si>
  <si>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</si>
  <si>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</si>
  <si>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</si>
  <si>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</si>
  <si>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</si>
  <si>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</si>
  <si>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</si>
  <si>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</si>
  <si>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</si>
  <si>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</si>
  <si>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</si>
  <si>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</si>
  <si>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</si>
  <si>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</si>
  <si>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</si>
  <si>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</si>
  <si>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</si>
  <si>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</si>
  <si>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</si>
  <si>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</si>
  <si>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</si>
  <si>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</si>
  <si>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</si>
  <si>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</si>
  <si>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</si>
  <si>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</si>
  <si>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</si>
  <si>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</si>
  <si>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</si>
  <si>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</si>
  <si>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</si>
  <si>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</si>
  <si>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</si>
  <si>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</si>
  <si>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</si>
  <si>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</si>
  <si>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</si>
  <si>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</si>
  <si>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</si>
  <si>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</si>
  <si>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</si>
  <si>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</si>
  <si>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</si>
  <si>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</si>
  <si>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</si>
  <si>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</si>
  <si>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</si>
  <si>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</si>
  <si>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</si>
  <si>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</si>
  <si>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</si>
  <si>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</si>
  <si>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</si>
  <si>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</si>
  <si>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</si>
  <si>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</si>
  <si>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</si>
  <si>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</si>
  <si>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</si>
  <si>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</si>
  <si>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</si>
  <si>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</si>
  <si>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</si>
  <si>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</si>
  <si>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</si>
  <si>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</si>
  <si>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</si>
  <si>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</si>
  <si>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</si>
  <si>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</si>
  <si>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</si>
  <si>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</si>
  <si>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</si>
  <si>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</si>
  <si>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</si>
  <si>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</si>
  <si>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</si>
  <si>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</si>
  <si>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</si>
  <si>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</si>
  <si>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</si>
  <si>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</si>
  <si>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</si>
  <si>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</si>
  <si>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</si>
  <si>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</si>
  <si>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</si>
  <si>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</si>
  <si>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</si>
  <si>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</si>
  <si>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</si>
  <si>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</si>
  <si>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</si>
  <si>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</si>
  <si>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</si>
  <si>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</si>
  <si>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</si>
  <si>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</si>
  <si>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</si>
  <si>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</si>
  <si>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</si>
  <si>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</si>
  <si>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</si>
  <si>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</si>
  <si>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</si>
  <si>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</si>
  <si>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</si>
  <si>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</si>
  <si>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</si>
  <si>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</si>
  <si>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</si>
  <si>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</si>
  <si>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</si>
  <si>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</si>
  <si>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</si>
  <si>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</si>
  <si>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</si>
  <si>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</si>
  <si>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</si>
  <si>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</si>
  <si>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</si>
  <si>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</si>
  <si>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</si>
  <si>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</si>
  <si>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</si>
  <si>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</si>
  <si>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</si>
  <si>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</si>
  <si>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</si>
  <si>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</si>
  <si>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</si>
  <si>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</si>
  <si>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</si>
  <si>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</si>
  <si>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</si>
  <si>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</si>
  <si>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</si>
  <si>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</si>
  <si>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</si>
  <si>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</si>
  <si>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</si>
  <si>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</si>
  <si>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</si>
  <si>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</si>
  <si>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</si>
  <si>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</si>
  <si>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</si>
  <si>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</si>
  <si>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</si>
  <si>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</si>
  <si>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</si>
  <si>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</si>
  <si>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</si>
  <si>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</si>
  <si>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</si>
  <si>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</si>
  <si>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</si>
  <si>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</si>
  <si>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</si>
  <si>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</si>
  <si>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</si>
  <si>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</si>
  <si>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</si>
  <si>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</si>
  <si>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</si>
  <si>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</si>
  <si>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</si>
  <si>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</si>
  <si>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</si>
  <si>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</si>
  <si>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</si>
  <si>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</si>
  <si>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</si>
  <si>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</si>
  <si>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</si>
  <si>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</si>
  <si>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</si>
  <si>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</si>
  <si>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</si>
  <si>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</si>
  <si>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</si>
  <si>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</si>
  <si>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</si>
  <si>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</si>
  <si>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</si>
  <si>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</si>
  <si>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</si>
  <si>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</si>
  <si>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</si>
  <si>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</si>
  <si>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</si>
  <si>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</si>
  <si>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</si>
  <si>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</si>
  <si>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</si>
  <si>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</si>
  <si>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</si>
  <si>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</si>
  <si>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</si>
  <si>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</si>
  <si>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</si>
  <si>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</si>
  <si>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</si>
  <si>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</si>
  <si>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</si>
  <si>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</si>
  <si>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</si>
  <si>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</si>
  <si>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</si>
  <si>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</si>
  <si>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</si>
  <si>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</si>
  <si>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</si>
  <si>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</si>
  <si>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</si>
  <si>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</si>
  <si>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</si>
  <si>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</si>
  <si>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</si>
  <si>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</si>
  <si>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</si>
  <si>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</si>
  <si>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</si>
  <si>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</si>
  <si>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</si>
  <si>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</si>
  <si>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</si>
  <si>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</si>
  <si>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</si>
  <si>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</si>
  <si>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</si>
  <si>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</si>
  <si>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</si>
  <si>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</si>
  <si>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</si>
  <si>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</si>
  <si>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</si>
  <si>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</si>
  <si>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</si>
  <si>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</si>
  <si>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</si>
  <si>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</si>
  <si>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</si>
  <si>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</si>
  <si>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</si>
  <si>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</si>
  <si>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</si>
  <si>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</si>
  <si>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</si>
  <si>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</si>
  <si>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</si>
  <si>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</si>
  <si>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</si>
  <si>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</si>
  <si>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</si>
  <si>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</si>
  <si>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</si>
  <si>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</si>
  <si>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</si>
  <si>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</si>
  <si>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</si>
  <si>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</si>
  <si>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</si>
  <si>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</si>
  <si>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</si>
  <si>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</si>
  <si>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</si>
  <si>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</si>
  <si>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</si>
  <si>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</si>
  <si>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</si>
  <si>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</si>
  <si>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</si>
  <si>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</si>
  <si>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</si>
  <si>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</si>
  <si>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</si>
  <si>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</si>
  <si>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</si>
  <si>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</si>
  <si>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</si>
  <si>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</si>
  <si>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</si>
  <si>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</si>
  <si>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</si>
  <si>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</si>
  <si>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</si>
  <si>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</si>
  <si>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</si>
  <si>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</si>
  <si>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</si>
  <si>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</si>
  <si>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</si>
  <si>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</si>
  <si>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</si>
  <si>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</si>
  <si>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</si>
  <si>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</si>
  <si>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</si>
  <si>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</si>
  <si>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</si>
  <si>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</si>
  <si>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</si>
  <si>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</si>
  <si>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</si>
  <si>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</si>
  <si>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</si>
  <si>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</si>
  <si>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</si>
  <si>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</si>
  <si>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</si>
  <si>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</si>
  <si>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</si>
  <si>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</si>
  <si>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</si>
  <si>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</si>
  <si>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</si>
  <si>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</si>
  <si>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</si>
  <si>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</si>
  <si>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</si>
  <si>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</si>
  <si>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</si>
  <si>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</si>
  <si>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</si>
  <si>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</si>
  <si>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</si>
  <si>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</si>
  <si>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</si>
  <si>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</si>
  <si>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</si>
  <si>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</si>
  <si>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</si>
  <si>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</si>
  <si>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</si>
  <si>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</si>
  <si>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</si>
  <si>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</si>
  <si>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</si>
  <si>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</si>
  <si>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</si>
  <si>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</si>
  <si>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</si>
  <si>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</si>
  <si>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</si>
  <si>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</si>
  <si>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</si>
  <si>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</si>
  <si>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</si>
  <si>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</si>
  <si>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</si>
  <si>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</si>
  <si>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</si>
  <si>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</si>
  <si>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</si>
  <si>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</si>
  <si>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</si>
  <si>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</si>
  <si>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</si>
  <si>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</si>
  <si>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</si>
  <si>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</si>
  <si>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</si>
  <si>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</si>
  <si>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</si>
  <si>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</si>
  <si>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</si>
  <si>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</si>
  <si>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</si>
  <si>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</si>
  <si>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</si>
  <si>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</si>
  <si>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</si>
  <si>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</si>
  <si>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</si>
  <si>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</si>
  <si>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</si>
  <si>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</si>
  <si>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</si>
  <si>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</si>
  <si>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</si>
  <si>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</si>
  <si>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</si>
  <si>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</si>
  <si>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</si>
  <si>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</si>
  <si>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</si>
  <si>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</si>
  <si>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</si>
  <si>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</si>
  <si>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</si>
  <si>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</si>
  <si>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</si>
  <si>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</si>
  <si>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</si>
  <si>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</si>
  <si>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</si>
  <si>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</si>
  <si>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</si>
  <si>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</si>
  <si>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</si>
  <si>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</si>
  <si>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</si>
  <si>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</si>
  <si>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</si>
  <si>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</si>
  <si>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</si>
  <si>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</si>
  <si>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</si>
  <si>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</si>
  <si>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</si>
  <si>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</si>
  <si>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</si>
  <si>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</si>
  <si>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</si>
  <si>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</si>
  <si>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</si>
  <si>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</si>
  <si>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</si>
  <si>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</si>
  <si>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</si>
  <si>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</si>
  <si>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</si>
  <si>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</si>
  <si>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</si>
  <si>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</si>
  <si>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</si>
  <si>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</si>
  <si>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</si>
  <si>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</si>
  <si>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</si>
  <si>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</si>
  <si>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</si>
  <si>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</si>
  <si>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</si>
  <si>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</si>
  <si>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</si>
  <si>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</si>
  <si>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</si>
  <si>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</si>
  <si>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</si>
  <si>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</si>
  <si>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</si>
  <si>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</si>
  <si>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</si>
  <si>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</si>
  <si>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</si>
  <si>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</si>
  <si>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</si>
  <si>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</si>
  <si>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</si>
  <si>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</si>
  <si>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</si>
  <si>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</si>
  <si>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</si>
  <si>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</si>
  <si>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</si>
  <si>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</si>
  <si>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</si>
  <si>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</si>
  <si>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</si>
  <si>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</si>
  <si>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</si>
  <si>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</si>
  <si>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</si>
  <si>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</si>
  <si>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</si>
  <si>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</si>
  <si>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</si>
  <si>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</si>
  <si>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</si>
  <si>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</si>
  <si>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</si>
  <si>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</si>
  <si>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</si>
  <si>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</si>
  <si>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</si>
  <si>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</si>
  <si>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</si>
  <si>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</si>
  <si>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</si>
  <si>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</si>
  <si>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</si>
  <si>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</si>
  <si>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</si>
  <si>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</si>
  <si>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</si>
  <si>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</si>
  <si>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</si>
  <si>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</si>
  <si>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</si>
  <si>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</si>
  <si>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</si>
  <si>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</si>
  <si>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</si>
  <si>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</si>
  <si>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</si>
  <si>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</si>
  <si>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</si>
  <si>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</si>
  <si>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</si>
  <si>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</si>
  <si>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</si>
  <si>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</si>
  <si>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</si>
  <si>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</si>
  <si>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</si>
  <si>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</si>
  <si>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</si>
  <si>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</si>
  <si>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</si>
  <si>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</si>
  <si>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</si>
  <si>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</si>
  <si>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</si>
  <si>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</si>
  <si>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</si>
  <si>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</si>
  <si>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</si>
  <si>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</si>
  <si>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</si>
  <si>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</si>
  <si>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</si>
  <si>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</si>
  <si>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</si>
  <si>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</si>
  <si>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</si>
  <si>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</si>
  <si>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</si>
  <si>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</si>
  <si>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</si>
  <si>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</si>
  <si>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</si>
  <si>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</si>
  <si>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</si>
  <si>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</si>
  <si>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</si>
  <si>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</si>
  <si>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</si>
  <si>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</si>
  <si>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</si>
  <si>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</si>
  <si>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</si>
  <si>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</si>
  <si>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</si>
  <si>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</si>
  <si>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</si>
  <si>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</si>
  <si>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</si>
  <si>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</si>
  <si>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</si>
  <si>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</si>
  <si>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</si>
  <si>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</si>
  <si>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</si>
  <si>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</si>
  <si>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</si>
  <si>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</si>
  <si>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</si>
  <si>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</si>
  <si>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</si>
  <si>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</si>
  <si>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</si>
  <si>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</si>
  <si>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</si>
  <si>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</si>
  <si>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</si>
  <si>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</si>
  <si>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</si>
  <si>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</si>
  <si>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</si>
  <si>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</si>
  <si>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</si>
  <si>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</si>
  <si>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</si>
  <si>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</si>
  <si>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</si>
  <si>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</si>
  <si>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</si>
  <si>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</si>
  <si>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</si>
  <si>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</si>
  <si>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</si>
  <si>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</si>
  <si>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</si>
  <si>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</si>
  <si>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</si>
  <si>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</si>
  <si>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</si>
  <si>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</si>
  <si>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</si>
  <si>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</si>
  <si>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</si>
  <si>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</si>
  <si>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</si>
  <si>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</si>
  <si>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</si>
  <si>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</si>
  <si>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</si>
  <si>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</si>
  <si>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</si>
  <si>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</si>
  <si>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</si>
  <si>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</si>
  <si>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</si>
  <si>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</si>
  <si>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</si>
  <si>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</si>
  <si>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</si>
  <si>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</si>
  <si>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</si>
  <si>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</si>
  <si>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</si>
  <si>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</si>
  <si>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</si>
  <si>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</si>
  <si>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</si>
  <si>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</si>
  <si>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</si>
  <si>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</si>
  <si>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</si>
  <si>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</si>
  <si>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</si>
  <si>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</si>
  <si>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</si>
  <si>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</si>
  <si>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</si>
  <si>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</si>
  <si>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</si>
  <si>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</si>
  <si>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</si>
  <si>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</si>
  <si>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</si>
  <si>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</si>
  <si>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</si>
  <si>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</si>
  <si>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</si>
  <si>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</si>
  <si>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</si>
  <si>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</si>
  <si>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</si>
  <si>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</si>
  <si>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</si>
  <si>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</si>
  <si>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</si>
  <si>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</si>
  <si>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</si>
  <si>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</si>
  <si>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</si>
  <si>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</si>
  <si>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</si>
  <si>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</si>
  <si>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</si>
  <si>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</si>
  <si>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</si>
  <si>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</si>
  <si>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</si>
  <si>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</si>
  <si>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</si>
  <si>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</si>
  <si>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</si>
  <si>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</si>
  <si>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</si>
  <si>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</si>
  <si>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</si>
  <si>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</si>
  <si>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</si>
  <si>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</si>
  <si>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</si>
  <si>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</si>
  <si>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</si>
  <si>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</si>
  <si>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</si>
  <si>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</si>
  <si>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</si>
  <si>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</si>
  <si>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</si>
  <si>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</si>
  <si>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</si>
  <si>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</si>
  <si>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</si>
  <si>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</si>
  <si>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</si>
  <si>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</si>
  <si>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</si>
  <si>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</si>
  <si>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</si>
  <si>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</si>
  <si>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</si>
  <si>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</si>
  <si>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</si>
  <si>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</si>
  <si>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</si>
  <si>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</si>
  <si>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</si>
  <si>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</si>
  <si>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</si>
  <si>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</si>
  <si>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</si>
  <si>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</si>
  <si>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</si>
  <si>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</si>
  <si>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</si>
  <si>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</si>
  <si>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</si>
  <si>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</si>
  <si>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</si>
  <si>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</si>
  <si>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</si>
  <si>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</si>
  <si>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</si>
  <si>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</si>
  <si>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</si>
  <si>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</si>
  <si>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</si>
  <si>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</si>
  <si>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</si>
  <si>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</si>
  <si>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</si>
  <si>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</si>
  <si>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</si>
  <si>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</si>
  <si>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</si>
  <si>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</si>
  <si>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</si>
  <si>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</si>
  <si>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</si>
  <si>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</si>
  <si>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</si>
  <si>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</si>
  <si>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</si>
  <si>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</si>
  <si>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</si>
  <si>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</si>
  <si>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</si>
  <si>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</si>
  <si>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</si>
  <si>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</si>
  <si>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</si>
  <si>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</si>
  <si>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</si>
  <si>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</si>
  <si>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</si>
  <si>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</si>
  <si>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</si>
  <si>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</si>
  <si>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</si>
  <si>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</si>
  <si>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</si>
  <si>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</si>
  <si>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</si>
  <si>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</si>
  <si>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</si>
  <si>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</si>
  <si>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</si>
  <si>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</si>
  <si>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</si>
  <si>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</si>
  <si>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</si>
  <si>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</si>
  <si>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</si>
  <si>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</si>
  <si>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</si>
  <si>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</si>
  <si>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</si>
  <si>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</si>
  <si>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</si>
  <si>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</si>
  <si>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</si>
  <si>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</si>
  <si>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</si>
  <si>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</si>
  <si>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</si>
  <si>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</si>
  <si>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</si>
  <si>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</si>
  <si>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</si>
  <si>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</si>
  <si>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</si>
  <si>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</si>
  <si>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</si>
  <si>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</si>
  <si>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</si>
  <si>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</si>
  <si>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</si>
  <si>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</si>
  <si>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</si>
  <si>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</si>
  <si>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</si>
  <si>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</si>
  <si>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</si>
  <si>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</si>
  <si>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</si>
  <si>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</si>
  <si>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</si>
  <si>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</si>
  <si>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</si>
  <si>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</si>
  <si>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</si>
  <si>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</si>
  <si>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</si>
  <si>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</si>
  <si>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</si>
  <si>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</si>
  <si>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</si>
  <si>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</si>
  <si>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</si>
  <si>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</si>
  <si>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</si>
  <si>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</si>
  <si>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</si>
  <si>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</si>
  <si>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</si>
  <si>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</si>
  <si>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</si>
  <si>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</si>
  <si>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</si>
  <si>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</si>
  <si>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</si>
  <si>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</si>
  <si>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</si>
  <si>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</si>
  <si>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</si>
  <si>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</si>
  <si>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</si>
  <si>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</si>
  <si>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</si>
  <si>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</si>
  <si>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</si>
  <si>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</si>
  <si>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</si>
  <si>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</si>
  <si>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</si>
  <si>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</si>
  <si>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</si>
  <si>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</si>
  <si>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</si>
  <si>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</si>
  <si>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</si>
  <si>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</si>
  <si>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</si>
  <si>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</si>
  <si>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</si>
  <si>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</si>
  <si>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</si>
  <si>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</si>
  <si>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</si>
  <si>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</si>
  <si>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</si>
  <si>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</si>
  <si>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</si>
  <si>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</si>
  <si>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</si>
  <si>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</si>
  <si>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</si>
  <si>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</si>
  <si>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</si>
  <si>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</si>
  <si>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</si>
  <si>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</si>
  <si>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</si>
  <si>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</si>
  <si>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</si>
  <si>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</si>
  <si>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</si>
  <si>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</si>
  <si>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</si>
  <si>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</si>
  <si>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</si>
  <si>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</si>
  <si>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</si>
  <si>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</si>
  <si>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</si>
  <si>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</si>
  <si>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</si>
  <si>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</si>
  <si>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</si>
  <si>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</si>
  <si>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</si>
  <si>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</si>
  <si>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</si>
  <si>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</si>
  <si>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</si>
  <si>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</si>
  <si>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</si>
  <si>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</si>
  <si>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</si>
  <si>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</si>
  <si>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</si>
  <si>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</si>
  <si>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</si>
  <si>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</si>
  <si>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</si>
  <si>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</si>
  <si>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</si>
  <si>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</si>
  <si>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</si>
  <si>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</si>
  <si>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</si>
  <si>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</si>
  <si>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</si>
  <si>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</si>
  <si>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</si>
  <si>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</si>
  <si>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</si>
  <si>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</si>
  <si>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</si>
  <si>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</si>
  <si>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</si>
  <si>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</si>
  <si>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</si>
  <si>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</si>
  <si>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</si>
  <si>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</si>
  <si>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</si>
  <si>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</si>
  <si>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</si>
  <si>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</si>
  <si>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</si>
  <si>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</si>
  <si>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</si>
  <si>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</si>
  <si>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</si>
  <si>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</si>
  <si>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</si>
  <si>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</si>
  <si>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</si>
  <si>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</si>
  <si>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</si>
  <si>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</si>
  <si>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</si>
  <si>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</si>
  <si>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</si>
  <si>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</si>
  <si>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</si>
  <si>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</si>
  <si>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</si>
  <si>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</si>
  <si>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</si>
  <si>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</si>
  <si>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</si>
  <si>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</si>
  <si>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</si>
  <si>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</si>
  <si>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</si>
  <si>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</si>
  <si>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</si>
  <si>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</si>
  <si>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</si>
  <si>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</si>
  <si>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</si>
  <si>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</si>
  <si>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</si>
  <si>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</si>
  <si>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</si>
  <si>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</si>
  <si>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</si>
  <si>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</si>
  <si>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</si>
  <si>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</si>
  <si>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</si>
  <si>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</si>
  <si>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</si>
  <si>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</si>
  <si>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</si>
  <si>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</si>
  <si>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</si>
  <si>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</si>
  <si>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</si>
  <si>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</si>
  <si>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</si>
  <si>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</si>
  <si>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</si>
  <si>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</si>
  <si>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</si>
  <si>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</si>
  <si>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</si>
  <si>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</si>
  <si>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</si>
  <si>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</si>
  <si>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</si>
  <si>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</si>
  <si>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</si>
  <si>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</si>
  <si>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</si>
  <si>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</si>
  <si>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</si>
  <si>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</si>
  <si>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</si>
  <si>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</si>
  <si>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</si>
  <si>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</si>
  <si>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</si>
  <si>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</si>
  <si>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</si>
  <si>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</si>
  <si>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</si>
  <si>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</si>
  <si>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</si>
  <si>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</si>
  <si>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</si>
  <si>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</si>
  <si>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</si>
  <si>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</si>
  <si>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</si>
  <si>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</si>
  <si>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</si>
  <si>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</si>
  <si>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</si>
  <si>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</si>
  <si>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</si>
  <si>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</si>
  <si>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</si>
  <si>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</si>
  <si>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</si>
  <si>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</si>
  <si>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</si>
  <si>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</si>
  <si>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</si>
  <si>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</si>
  <si>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</si>
  <si>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</si>
  <si>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</si>
  <si>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</si>
  <si>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</si>
  <si>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</si>
  <si>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</si>
  <si>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</si>
  <si>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</si>
  <si>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</si>
  <si>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</si>
  <si>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</si>
  <si>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</si>
  <si>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</si>
  <si>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</si>
  <si>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</si>
  <si>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</si>
  <si>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</si>
  <si>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</si>
  <si>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</si>
  <si>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</si>
  <si>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</si>
  <si>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</si>
  <si>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</si>
  <si>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</si>
  <si>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</si>
  <si>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</si>
  <si>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</si>
  <si>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</si>
  <si>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</si>
  <si>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</si>
  <si>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</si>
  <si>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</si>
  <si>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</si>
  <si>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</si>
  <si>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</si>
  <si>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</si>
  <si>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</si>
  <si>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</si>
  <si>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</si>
  <si>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</si>
  <si>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</si>
  <si>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</si>
  <si>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</si>
  <si>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</si>
  <si>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</si>
  <si>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</si>
  <si>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</si>
  <si>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</si>
  <si>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</si>
  <si>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</si>
  <si>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</si>
  <si>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</si>
  <si>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</si>
  <si>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</si>
  <si>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</si>
  <si>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</si>
  <si>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</si>
  <si>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</si>
  <si>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</si>
  <si>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</si>
  <si>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</si>
  <si>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</si>
  <si>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</si>
  <si>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</si>
  <si>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</si>
  <si>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</si>
  <si>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</si>
  <si>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</si>
  <si>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</si>
  <si>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</si>
  <si>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</si>
  <si>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</si>
  <si>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</si>
  <si>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</si>
  <si>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</si>
  <si>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</si>
  <si>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</si>
  <si>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</si>
  <si>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</si>
  <si>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</si>
  <si>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</si>
  <si>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</si>
  <si>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</si>
  <si>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</si>
  <si>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</si>
  <si>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</si>
  <si>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</si>
  <si>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</si>
  <si>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</si>
  <si>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</si>
  <si>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</si>
  <si>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</si>
  <si>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</si>
  <si>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</si>
  <si>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</si>
  <si>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</si>
  <si>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</si>
  <si>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</si>
  <si>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</si>
  <si>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</si>
  <si>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</si>
  <si>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</si>
  <si>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</si>
  <si>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</si>
  <si>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</si>
  <si>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</si>
  <si>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</si>
  <si>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</si>
  <si>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</si>
  <si>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</si>
  <si>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</si>
  <si>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</si>
  <si>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</si>
  <si>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</si>
  <si>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</si>
  <si>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</si>
  <si>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</si>
  <si>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</si>
  <si>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</si>
  <si>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</si>
  <si>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</si>
  <si>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</si>
  <si>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</si>
  <si>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</si>
  <si>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</si>
  <si>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</si>
  <si>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</si>
  <si>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</si>
  <si>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</si>
  <si>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</si>
  <si>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</si>
  <si>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</si>
  <si>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</si>
  <si>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</si>
  <si>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</si>
  <si>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</si>
  <si>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</si>
  <si>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</si>
  <si>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</si>
  <si>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</si>
  <si>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</si>
  <si>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</si>
  <si>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</si>
  <si>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</si>
  <si>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</si>
  <si>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</si>
  <si>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</si>
  <si>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</si>
  <si>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</si>
  <si>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</si>
  <si>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</si>
  <si>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</si>
  <si>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</si>
  <si>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</si>
  <si>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</si>
  <si>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</si>
  <si>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</si>
  <si>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</si>
  <si>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</si>
  <si>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</si>
  <si>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</si>
  <si>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</si>
  <si>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</si>
  <si>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</si>
  <si>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</si>
  <si>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</si>
  <si>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</si>
  <si>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</si>
  <si>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</si>
  <si>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</si>
  <si>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</si>
  <si>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</si>
  <si>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</si>
  <si>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</si>
  <si>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</si>
  <si>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</si>
  <si>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</si>
  <si>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</si>
  <si>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</si>
  <si>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</si>
  <si>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</si>
  <si>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</si>
  <si>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</si>
  <si>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</si>
  <si>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</si>
  <si>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</si>
  <si>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</si>
  <si>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</si>
  <si>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</si>
  <si>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</si>
  <si>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</si>
  <si>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</si>
  <si>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</si>
  <si>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</si>
  <si>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</si>
  <si>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</si>
  <si>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</si>
  <si>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</si>
  <si>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</si>
  <si>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</si>
  <si>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</si>
  <si>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</si>
  <si>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</si>
  <si>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</si>
  <si>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</si>
  <si>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</si>
  <si>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</si>
  <si>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</si>
  <si>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</si>
  <si>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</si>
  <si>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</si>
  <si>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</si>
  <si>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</si>
  <si>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</si>
  <si>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</si>
  <si>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</si>
  <si>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</si>
  <si>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</si>
  <si>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</si>
  <si>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</si>
  <si>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</si>
  <si>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</si>
  <si>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</si>
  <si>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</si>
  <si>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</si>
  <si>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</si>
  <si>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</si>
  <si>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</si>
  <si>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</si>
  <si>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</si>
  <si>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</si>
  <si>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</si>
  <si>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</si>
  <si>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</si>
  <si>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</si>
  <si>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</si>
  <si>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</si>
  <si>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</si>
  <si>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</si>
  <si>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</si>
  <si>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</si>
  <si>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</si>
  <si>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</si>
  <si>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</si>
  <si>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</si>
  <si>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</si>
  <si>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</si>
  <si>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</si>
  <si>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</si>
  <si>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</si>
  <si>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</si>
  <si>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</si>
  <si>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</si>
  <si>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</si>
  <si>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</si>
  <si>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</si>
  <si>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</si>
  <si>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</si>
  <si>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</si>
  <si>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</si>
  <si>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</si>
  <si>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</si>
  <si>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</si>
  <si>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</si>
  <si>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</si>
  <si>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</si>
  <si>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</si>
  <si>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</si>
  <si>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</si>
  <si>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</si>
  <si>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</si>
  <si>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</si>
  <si>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</si>
  <si>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</si>
  <si>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</si>
  <si>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</si>
  <si>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</si>
  <si>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</si>
  <si>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</si>
  <si>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</si>
  <si>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</si>
  <si>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</si>
  <si>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</si>
  <si>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</si>
  <si>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</si>
  <si>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</si>
  <si>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</si>
  <si>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</si>
  <si>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</si>
  <si>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</si>
  <si>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</si>
  <si>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</si>
  <si>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</si>
  <si>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</si>
  <si>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</si>
  <si>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</si>
  <si>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</si>
  <si>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</si>
  <si>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</si>
  <si>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</si>
  <si>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</si>
  <si>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</si>
  <si>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</si>
  <si>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</si>
  <si>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</si>
  <si>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</si>
  <si>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</si>
  <si>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</si>
  <si>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</si>
  <si>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</si>
  <si>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</si>
  <si>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</si>
  <si>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</si>
  <si>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</si>
  <si>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</si>
  <si>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</si>
  <si>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</si>
  <si>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</si>
  <si>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</si>
  <si>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</si>
  <si>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</si>
  <si>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</si>
  <si>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</si>
  <si>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</si>
  <si>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</si>
  <si>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</si>
  <si>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</si>
  <si>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</si>
  <si>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</si>
  <si>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</si>
  <si>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</si>
  <si>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</si>
  <si>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</si>
  <si>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</si>
  <si>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</si>
  <si>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</si>
  <si>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</si>
  <si>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</si>
  <si>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</si>
  <si>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</si>
  <si>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</si>
  <si>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</si>
  <si>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</si>
  <si>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</si>
  <si>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</si>
  <si>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</si>
  <si>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</si>
  <si>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</si>
  <si>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</si>
  <si>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</si>
  <si>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</si>
  <si>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</si>
  <si>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</si>
  <si>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</si>
  <si>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</si>
  <si>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</si>
  <si>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</si>
  <si>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</si>
  <si>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</si>
  <si>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</si>
  <si>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</si>
  <si>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</si>
  <si>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</si>
  <si>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</si>
  <si>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</si>
  <si>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</si>
  <si>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</si>
  <si>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</si>
  <si>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</si>
  <si>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</si>
  <si>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</si>
  <si>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</si>
  <si>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</si>
  <si>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</si>
  <si>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</si>
  <si>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</si>
  <si>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</si>
  <si>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</si>
  <si>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</si>
  <si>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</si>
  <si>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</si>
  <si>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</si>
  <si>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</si>
  <si>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</si>
  <si>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</si>
  <si>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</si>
  <si>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</si>
  <si>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</si>
  <si>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</si>
  <si>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</si>
  <si>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</si>
  <si>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</si>
  <si>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</si>
  <si>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</si>
  <si>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</si>
  <si>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</si>
  <si>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</si>
  <si>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</si>
  <si>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</si>
  <si>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</si>
  <si>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</si>
  <si>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</si>
  <si>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</si>
  <si>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</si>
  <si>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</si>
  <si>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</si>
  <si>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</si>
  <si>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</si>
  <si>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</si>
  <si>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</si>
  <si>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</si>
  <si>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</si>
  <si>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</si>
  <si>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</si>
  <si>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</si>
  <si>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</si>
  <si>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</si>
  <si>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</si>
  <si>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</si>
  <si>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</si>
  <si>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</si>
  <si>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</si>
  <si>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</si>
  <si>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</si>
  <si>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</si>
  <si>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</si>
  <si>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</si>
  <si>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</si>
  <si>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</si>
  <si>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</si>
  <si>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</si>
  <si>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</si>
  <si>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</si>
  <si>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</si>
  <si>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</si>
  <si>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</si>
  <si>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</si>
  <si>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</si>
  <si>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</si>
  <si>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</si>
  <si>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</si>
  <si>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</si>
  <si>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</si>
  <si>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</si>
  <si>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</si>
  <si>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</si>
  <si>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</si>
  <si>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</si>
  <si>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</si>
  <si>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</si>
  <si>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</si>
  <si>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</si>
  <si>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</si>
  <si>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</si>
  <si>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</si>
  <si>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</si>
  <si>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</si>
  <si>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</si>
  <si>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</si>
  <si>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</si>
  <si>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</si>
  <si>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</si>
  <si>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</si>
  <si>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</si>
  <si>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</si>
  <si>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</si>
  <si>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</si>
  <si>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</si>
  <si>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</si>
  <si>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</si>
  <si>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</si>
  <si>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</si>
  <si>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</si>
  <si>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</si>
  <si>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</si>
  <si>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</si>
  <si>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</si>
  <si>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</si>
  <si>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</si>
  <si>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</si>
  <si>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</si>
  <si>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</si>
  <si>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</si>
  <si>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</si>
  <si>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</si>
  <si>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</si>
  <si>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</si>
  <si>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</si>
  <si>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</si>
  <si>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</si>
  <si>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</si>
  <si>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</si>
  <si>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</si>
  <si>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</si>
  <si>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</si>
  <si>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</si>
  <si>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</si>
  <si>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</si>
  <si>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</si>
  <si>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</si>
  <si>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</si>
  <si>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</si>
  <si>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</si>
  <si>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</si>
  <si>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</si>
  <si>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</si>
  <si>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</si>
  <si>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</si>
  <si>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</si>
  <si>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</si>
  <si>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</si>
  <si>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</si>
  <si>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</si>
  <si>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</si>
  <si>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</si>
  <si>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</si>
  <si>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</si>
  <si>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</si>
  <si>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</si>
  <si>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</si>
  <si>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</si>
  <si>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</si>
  <si>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</si>
  <si>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</si>
  <si>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</si>
  <si>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</si>
  <si>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</si>
  <si>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</si>
  <si>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</si>
  <si>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</si>
  <si>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</si>
  <si>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</si>
  <si>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</si>
  <si>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</si>
  <si>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</si>
  <si>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</si>
  <si>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</si>
  <si>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</si>
  <si>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</si>
  <si>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</si>
  <si>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</si>
  <si>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</si>
  <si>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</si>
  <si>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</si>
  <si>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</si>
  <si>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</si>
  <si>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</si>
  <si>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</si>
  <si>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</si>
  <si>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</si>
  <si>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</si>
  <si>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</si>
  <si>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</si>
  <si>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</si>
  <si>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</si>
  <si>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</si>
  <si>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</si>
  <si>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</si>
  <si>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</si>
  <si>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</si>
  <si>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</si>
  <si>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</si>
  <si>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</si>
  <si>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</si>
  <si>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</si>
  <si>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</si>
  <si>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</si>
  <si>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</si>
  <si>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</si>
  <si>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</si>
  <si>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</si>
  <si>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</si>
  <si>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</si>
  <si>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</si>
  <si>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</si>
  <si>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</si>
  <si>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</si>
  <si>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</si>
  <si>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</si>
  <si>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</si>
  <si>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</si>
  <si>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</si>
  <si>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</si>
  <si>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</si>
  <si>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</si>
  <si>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</si>
  <si>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</si>
  <si>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</si>
  <si>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</si>
  <si>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</si>
  <si>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</si>
  <si>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</si>
  <si>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</si>
  <si>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</si>
  <si>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</si>
  <si>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</si>
  <si>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</si>
  <si>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</si>
  <si>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</si>
  <si>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</si>
  <si>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</si>
  <si>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</si>
  <si>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</si>
  <si>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</si>
  <si>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</si>
  <si>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</si>
  <si>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</si>
  <si>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</si>
  <si>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</si>
  <si>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</si>
  <si>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</si>
  <si>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</si>
  <si>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</si>
  <si>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</si>
  <si>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</si>
  <si>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</si>
  <si>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</si>
  <si>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</si>
  <si>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</si>
  <si>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</si>
  <si>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</si>
  <si>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</si>
  <si>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</si>
  <si>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</si>
  <si>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</si>
  <si>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</si>
  <si>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</si>
  <si>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</si>
  <si>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</si>
  <si>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</si>
  <si>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</si>
  <si>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</si>
  <si>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</si>
  <si>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</si>
  <si>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</si>
  <si>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</si>
  <si>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</si>
  <si>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</si>
  <si>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</si>
  <si>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</si>
  <si>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</si>
  <si>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</si>
  <si>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</si>
  <si>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</si>
  <si>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</si>
  <si>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</si>
  <si>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</si>
  <si>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</si>
  <si>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</si>
  <si>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</si>
  <si>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</si>
  <si>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</si>
  <si>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</si>
  <si>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</si>
  <si>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</si>
  <si>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</si>
  <si>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</si>
  <si>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</si>
  <si>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</si>
  <si>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</si>
  <si>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</si>
  <si>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</si>
  <si>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</si>
  <si>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</si>
  <si>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</si>
  <si>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</si>
  <si>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</si>
  <si>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</si>
  <si>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</si>
  <si>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</si>
  <si>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</si>
  <si>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</si>
  <si>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</si>
  <si>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</si>
  <si>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</si>
  <si>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</si>
  <si>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</si>
  <si>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</si>
  <si>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</si>
  <si>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</si>
  <si>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</si>
  <si>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</si>
  <si>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</si>
  <si>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</si>
  <si>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</si>
  <si>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</si>
  <si>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</si>
  <si>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</si>
  <si>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</si>
  <si>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</si>
  <si>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</si>
  <si>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</si>
  <si>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</si>
  <si>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</si>
  <si>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</si>
  <si>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</si>
  <si>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</si>
  <si>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</si>
  <si>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</si>
  <si>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</si>
  <si>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</si>
  <si>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</si>
  <si>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</si>
  <si>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</si>
  <si>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</si>
  <si>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</si>
  <si>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</si>
  <si>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</si>
  <si>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</si>
  <si>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</si>
  <si>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</si>
  <si>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</si>
  <si>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</si>
  <si>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</si>
  <si>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</si>
  <si>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</si>
  <si>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</si>
  <si>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</si>
  <si>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</si>
  <si>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</si>
  <si>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</si>
  <si>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</si>
  <si>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</si>
  <si>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</si>
  <si>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</si>
  <si>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</si>
  <si>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</si>
  <si>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</si>
  <si>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</si>
  <si>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</si>
  <si>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</si>
  <si>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</si>
  <si>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</si>
  <si>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</si>
  <si>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</si>
  <si>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</si>
  <si>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</si>
  <si>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</si>
  <si>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</si>
  <si>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</si>
  <si>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</si>
  <si>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</si>
  <si>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</si>
  <si>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</si>
  <si>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</si>
  <si>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</si>
  <si>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</si>
  <si>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</si>
  <si>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</si>
  <si>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</si>
  <si>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</si>
  <si>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</si>
  <si>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</si>
  <si>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</si>
  <si>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</si>
  <si>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</si>
  <si>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</si>
  <si>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</si>
  <si>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</si>
  <si>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</si>
  <si>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</si>
  <si>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</si>
  <si>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</si>
  <si>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</si>
  <si>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</si>
  <si>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</si>
  <si>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</si>
  <si>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</si>
  <si>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</si>
  <si>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</si>
  <si>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</si>
  <si>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</si>
  <si>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</si>
  <si>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</si>
  <si>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</si>
  <si>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</si>
  <si>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</si>
  <si>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</si>
  <si>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</si>
  <si>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</si>
  <si>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</si>
  <si>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</si>
  <si>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</si>
  <si>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</si>
  <si>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</si>
  <si>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</si>
  <si>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</si>
  <si>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</si>
  <si>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</si>
  <si>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</si>
  <si>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</si>
  <si>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</si>
  <si>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</si>
  <si>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</si>
  <si>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</si>
  <si>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</si>
  <si>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</si>
  <si>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</si>
  <si>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</si>
  <si>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</si>
  <si>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</si>
  <si>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</si>
  <si>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</si>
  <si>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</si>
  <si>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</si>
  <si>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</si>
  <si>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</si>
  <si>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</si>
  <si>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</si>
  <si>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</si>
  <si>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</si>
  <si>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</si>
  <si>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</si>
  <si>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</si>
  <si>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</si>
  <si>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</si>
  <si>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</si>
  <si>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</si>
  <si>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</si>
  <si>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</si>
  <si>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</si>
  <si>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</si>
  <si>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</si>
  <si>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</si>
  <si>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</si>
  <si>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</si>
  <si>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</si>
  <si>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</si>
  <si>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</si>
  <si>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</si>
  <si>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</si>
  <si>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</si>
  <si>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</si>
  <si>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</si>
  <si>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</si>
  <si>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</si>
  <si>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</si>
  <si>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</si>
  <si>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</si>
  <si>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</si>
  <si>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</si>
  <si>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</si>
  <si>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</si>
  <si>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</si>
  <si>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</si>
  <si>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</si>
  <si>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</si>
  <si>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</si>
  <si>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</si>
  <si>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</si>
  <si>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</si>
  <si>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</si>
  <si>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</si>
  <si>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</si>
  <si>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</si>
  <si>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</si>
  <si>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</si>
  <si>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</si>
  <si>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</si>
  <si>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</si>
  <si>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</si>
  <si>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</si>
  <si>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</si>
  <si>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</si>
  <si>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</si>
  <si>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</si>
  <si>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</si>
  <si>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</si>
  <si>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</si>
  <si>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</si>
  <si>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</si>
  <si>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</si>
  <si>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</si>
  <si>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</si>
  <si>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</si>
  <si>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</si>
  <si>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</si>
  <si>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</si>
  <si>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</si>
  <si>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</si>
  <si>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</si>
  <si>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</si>
  <si>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</si>
  <si>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</si>
  <si>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</si>
  <si>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</si>
  <si>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</si>
  <si>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</si>
  <si>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</si>
  <si>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</si>
  <si>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</si>
  <si>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</si>
  <si>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</si>
  <si>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</si>
  <si>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</si>
  <si>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</si>
  <si>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</si>
  <si>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</si>
  <si>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</si>
  <si>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</si>
  <si>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</si>
  <si>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</si>
  <si>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</si>
  <si>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</si>
  <si>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</si>
  <si>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</si>
  <si>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</si>
  <si>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</si>
  <si>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</si>
  <si>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</si>
  <si>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</si>
  <si>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</si>
  <si>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</si>
  <si>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</si>
  <si>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</si>
  <si>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</si>
  <si>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</si>
  <si>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</si>
  <si>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</si>
  <si>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</si>
  <si>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</si>
  <si>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</si>
  <si>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</si>
  <si>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</si>
  <si>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</si>
  <si>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</si>
  <si>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</si>
  <si>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</si>
  <si>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</si>
  <si>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</si>
  <si>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</si>
  <si>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</si>
  <si>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</si>
  <si>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</si>
  <si>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</si>
  <si>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</si>
  <si>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</si>
  <si>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</si>
  <si>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</si>
  <si>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</si>
  <si>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</si>
  <si>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</si>
  <si>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</si>
  <si>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</si>
  <si>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</si>
  <si>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</si>
  <si>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</si>
  <si>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</si>
  <si>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</si>
  <si>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</si>
  <si>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</si>
  <si>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</si>
  <si>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</si>
  <si>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</si>
  <si>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</si>
  <si>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</si>
  <si>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</si>
  <si>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</si>
  <si>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</si>
  <si>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</si>
  <si>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</si>
  <si>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</si>
  <si>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</si>
  <si>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</si>
  <si>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</si>
  <si>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</si>
  <si>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</si>
  <si>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</si>
  <si>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</si>
  <si>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</si>
  <si>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</si>
  <si>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</si>
  <si>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</si>
  <si>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</si>
  <si>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</si>
  <si>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</si>
  <si>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</si>
  <si>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</si>
  <si>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</si>
  <si>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</si>
  <si>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</si>
  <si>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</si>
  <si>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</si>
  <si>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</si>
  <si>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</si>
  <si>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</si>
  <si>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</si>
  <si>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</si>
  <si>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</si>
  <si>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</si>
  <si>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</si>
  <si>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</si>
  <si>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</si>
  <si>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</si>
  <si>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</si>
  <si>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</si>
  <si>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</si>
  <si>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</si>
  <si>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</si>
  <si>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</si>
  <si>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</si>
  <si>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</si>
  <si>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</si>
  <si>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</si>
  <si>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</si>
  <si>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</si>
  <si>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</si>
  <si>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</si>
  <si>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</si>
  <si>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</si>
  <si>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</si>
  <si>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</si>
  <si>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</si>
  <si>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</si>
  <si>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</si>
  <si>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</si>
  <si>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</si>
  <si>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</si>
  <si>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</si>
  <si>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</si>
  <si>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</si>
  <si>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</si>
  <si>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</si>
  <si>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</si>
  <si>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</si>
  <si>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</si>
  <si>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</si>
  <si>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</si>
  <si>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</si>
  <si>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</si>
  <si>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</si>
  <si>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</si>
  <si>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</si>
  <si>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</si>
  <si>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</si>
  <si>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</si>
  <si>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</si>
  <si>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</si>
  <si>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</si>
  <si>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</si>
  <si>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</si>
  <si>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</si>
  <si>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</si>
  <si>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</si>
  <si>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</si>
  <si>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</si>
  <si>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</si>
  <si>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</si>
  <si>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</si>
  <si>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</si>
  <si>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</si>
  <si>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</si>
  <si>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</si>
  <si>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</si>
  <si>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</si>
  <si>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</si>
  <si>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</si>
  <si>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</si>
  <si>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</si>
  <si>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</si>
  <si>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</si>
  <si>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</si>
  <si>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</si>
  <si>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</si>
  <si>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</si>
  <si>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</si>
  <si>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</si>
  <si>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</si>
  <si>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</si>
  <si>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</si>
  <si>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</si>
  <si>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</si>
  <si>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</si>
  <si>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</si>
  <si>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</si>
  <si>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</si>
  <si>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</si>
  <si>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</si>
  <si>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</si>
  <si>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</si>
  <si>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</si>
  <si>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</si>
  <si>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</si>
  <si>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</si>
  <si>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</si>
  <si>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</si>
  <si>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</si>
  <si>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</si>
  <si>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</si>
  <si>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</si>
  <si>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</si>
  <si>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</si>
  <si>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</si>
  <si>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</si>
  <si>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</si>
  <si>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</si>
  <si>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</si>
  <si>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</si>
  <si>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</si>
  <si>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</si>
  <si>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</si>
  <si>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</si>
  <si>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</si>
  <si>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</si>
  <si>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</si>
  <si>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</si>
  <si>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</si>
  <si>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</si>
  <si>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</si>
  <si>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</si>
  <si>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</si>
  <si>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</si>
  <si>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</si>
  <si>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</si>
  <si>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</si>
  <si>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</si>
  <si>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</si>
  <si>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</si>
  <si>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</si>
  <si>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</si>
  <si>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</si>
  <si>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</si>
  <si>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</si>
  <si>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</si>
  <si>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</si>
  <si>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</si>
  <si>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</si>
  <si>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</si>
  <si>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</si>
  <si>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</si>
  <si>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</si>
  <si>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</si>
  <si>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</si>
  <si>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</si>
  <si>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</si>
  <si>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</si>
  <si>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</si>
  <si>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</si>
  <si>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</si>
  <si>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</si>
  <si>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</si>
  <si>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</si>
  <si>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</si>
  <si>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</si>
  <si>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</si>
  <si>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</si>
  <si>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</si>
  <si>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</si>
  <si>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</si>
  <si>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</si>
  <si>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</si>
  <si>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</si>
  <si>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</si>
  <si>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</si>
  <si>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</si>
  <si>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</si>
  <si>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</si>
  <si>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</si>
  <si>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</si>
  <si>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</si>
  <si>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</si>
  <si>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</si>
  <si>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</si>
  <si>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</si>
  <si>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</si>
  <si>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</si>
  <si>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</si>
  <si>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</si>
  <si>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</si>
  <si>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</si>
  <si>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</si>
  <si>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</si>
  <si>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</si>
  <si>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</si>
  <si>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</si>
  <si>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</si>
  <si>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</si>
  <si>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</si>
  <si>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</si>
  <si>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</si>
  <si>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</si>
  <si>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</si>
  <si>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</si>
  <si>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</si>
  <si>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</si>
  <si>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</si>
  <si>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</si>
  <si>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</si>
  <si>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</si>
  <si>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</si>
  <si>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</si>
  <si>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</si>
  <si>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</si>
  <si>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</si>
  <si>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</si>
  <si>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</si>
  <si>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</si>
  <si>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</si>
  <si>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</si>
  <si>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</si>
  <si>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</si>
  <si>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</si>
  <si>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</si>
  <si>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</si>
  <si>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</si>
  <si>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</si>
  <si>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</si>
  <si>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</si>
  <si>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</si>
  <si>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</si>
  <si>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</si>
  <si>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</si>
  <si>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</si>
  <si>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</si>
  <si>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</si>
  <si>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</si>
  <si>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</si>
  <si>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</si>
  <si>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</si>
  <si>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</si>
  <si>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</si>
  <si>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</si>
  <si>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</si>
  <si>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</si>
  <si>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</si>
  <si>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</si>
  <si>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</si>
  <si>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</si>
  <si>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</si>
  <si>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</si>
  <si>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</si>
  <si>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</si>
  <si>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</si>
  <si>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</si>
  <si>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</si>
  <si>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</si>
  <si>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</si>
  <si>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</si>
  <si>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</si>
  <si>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</si>
  <si>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</si>
  <si>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</si>
  <si>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</si>
  <si>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</si>
  <si>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</si>
  <si>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</si>
  <si>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</si>
  <si>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</si>
  <si>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</si>
  <si>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</si>
  <si>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</si>
  <si>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</si>
  <si>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</si>
  <si>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</si>
  <si>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</si>
  <si>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</si>
  <si>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</si>
  <si>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</si>
  <si>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</si>
  <si>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</si>
  <si>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</si>
  <si>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</si>
  <si>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</si>
  <si>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</si>
  <si>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</si>
  <si>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</si>
  <si>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</si>
  <si>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</si>
  <si>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</si>
  <si>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</si>
  <si>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</si>
  <si>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</si>
  <si>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</si>
  <si>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</si>
  <si>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</si>
  <si>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</si>
  <si>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</si>
  <si>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</si>
  <si>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</si>
  <si>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</si>
  <si>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</si>
  <si>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</si>
  <si>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</si>
  <si>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</si>
  <si>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</si>
  <si>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</si>
  <si>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</si>
  <si>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</si>
  <si>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</si>
  <si>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</si>
  <si>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</si>
  <si>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</si>
  <si>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</si>
  <si>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</si>
  <si>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</si>
  <si>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</si>
  <si>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</si>
  <si>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</si>
  <si>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</si>
  <si>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</si>
  <si>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</si>
  <si>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</si>
  <si>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</si>
  <si>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</si>
  <si>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</si>
  <si>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</si>
  <si>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</si>
  <si>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</si>
  <si>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</si>
  <si>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</si>
  <si>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</si>
  <si>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</si>
  <si>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</si>
  <si>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</si>
  <si>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</si>
  <si>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</si>
  <si>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</si>
  <si>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</si>
  <si>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</si>
  <si>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</si>
  <si>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</si>
  <si>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</si>
  <si>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</si>
  <si>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</si>
  <si>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</si>
  <si>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</si>
  <si>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</si>
  <si>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</si>
  <si>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</si>
  <si>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</si>
  <si>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</si>
  <si>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</si>
  <si>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</si>
  <si>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</si>
  <si>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</si>
  <si>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</si>
  <si>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</si>
  <si>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</si>
  <si>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</si>
  <si>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</si>
  <si>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</si>
  <si>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</si>
  <si>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</si>
  <si>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</si>
  <si>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</si>
  <si>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</si>
  <si>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</si>
  <si>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</si>
  <si>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</si>
  <si>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</si>
  <si>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</si>
  <si>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</si>
  <si>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</si>
  <si>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</si>
  <si>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</si>
  <si>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</si>
  <si>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</si>
  <si>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</si>
  <si>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</si>
  <si>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</si>
  <si>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</si>
  <si>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</si>
  <si>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</si>
  <si>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</si>
  <si>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</si>
  <si>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</si>
  <si>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</si>
  <si>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</si>
  <si>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</si>
  <si>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</si>
  <si>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</si>
  <si>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</si>
  <si>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</si>
  <si>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</si>
  <si>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</si>
  <si>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</si>
  <si>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</si>
  <si>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</si>
  <si>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</si>
  <si>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</si>
  <si>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</si>
  <si>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</si>
  <si>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</si>
  <si>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</si>
  <si>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</si>
  <si>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</si>
  <si>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</si>
  <si>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</si>
  <si>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</si>
  <si>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</si>
  <si>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</si>
  <si>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</si>
  <si>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</si>
  <si>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</si>
  <si>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</si>
  <si>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</si>
  <si>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</si>
  <si>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</si>
  <si>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</si>
  <si>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</si>
  <si>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</si>
  <si>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</si>
  <si>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</si>
  <si>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</si>
  <si>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</si>
  <si>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</si>
  <si>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</si>
  <si>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</si>
  <si>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</si>
  <si>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</si>
  <si>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</si>
  <si>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</si>
  <si>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</si>
  <si>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</si>
  <si>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</si>
  <si>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</si>
  <si>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</si>
  <si>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</si>
  <si>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</si>
  <si>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</si>
  <si>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</si>
  <si>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</si>
  <si>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</si>
  <si>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</si>
  <si>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</si>
  <si>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</si>
  <si>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</si>
  <si>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</si>
  <si>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</si>
  <si>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</si>
  <si>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</si>
  <si>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</si>
  <si>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</si>
  <si>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</si>
  <si>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</si>
  <si>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</si>
  <si>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</si>
  <si>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</si>
  <si>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</si>
  <si>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</si>
  <si>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</si>
  <si>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</si>
  <si>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</si>
  <si>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</si>
  <si>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</si>
  <si>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</si>
  <si>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</si>
  <si>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</si>
  <si>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</si>
  <si>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</si>
  <si>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</si>
  <si>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</si>
  <si>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</si>
  <si>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</si>
  <si>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</si>
  <si>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</si>
  <si>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</si>
  <si>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</si>
  <si>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</si>
  <si>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</si>
  <si>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</si>
  <si>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</si>
  <si>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</si>
  <si>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</si>
  <si>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</si>
  <si>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</si>
  <si>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</si>
  <si>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</si>
  <si>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</si>
  <si>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</si>
  <si>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</si>
  <si>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</si>
  <si>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</si>
  <si>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</si>
  <si>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</si>
  <si>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</si>
  <si>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</si>
  <si>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</si>
  <si>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</si>
  <si>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</si>
  <si>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</si>
  <si>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</si>
  <si>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</si>
  <si>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</si>
  <si>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</si>
  <si>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</si>
  <si>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</si>
  <si>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</si>
  <si>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</si>
  <si>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</si>
  <si>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</si>
  <si>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</si>
  <si>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</si>
  <si>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</si>
  <si>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</si>
  <si>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</si>
  <si>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</si>
  <si>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</si>
  <si>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</si>
  <si>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</si>
  <si>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</si>
  <si>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</si>
  <si>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</si>
  <si>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</si>
  <si>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</si>
  <si>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</si>
  <si>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</si>
  <si>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</si>
  <si>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</si>
  <si>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</si>
  <si>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</si>
  <si>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</si>
  <si>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</si>
  <si>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</si>
  <si>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</si>
  <si>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</si>
  <si>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</si>
  <si>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</si>
  <si>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</si>
  <si>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</si>
  <si>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</si>
  <si>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</si>
  <si>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</si>
  <si>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</si>
  <si>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</si>
  <si>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</si>
  <si>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</si>
  <si>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</si>
  <si>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</si>
  <si>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</si>
  <si>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</si>
  <si>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</si>
  <si>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</si>
  <si>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</si>
  <si>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</si>
  <si>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</si>
  <si>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</si>
  <si>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</si>
  <si>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</si>
  <si>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</si>
  <si>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</si>
  <si>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</si>
  <si>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</si>
  <si>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</si>
  <si>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</si>
  <si>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</si>
  <si>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</si>
  <si>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</si>
  <si>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</si>
  <si>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</si>
  <si>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</si>
  <si>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</si>
  <si>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</si>
  <si>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</si>
  <si>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</si>
  <si>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</si>
  <si>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</si>
  <si>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</si>
  <si>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</si>
  <si>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</si>
  <si>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</si>
  <si>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</si>
  <si>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</si>
  <si>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</si>
  <si>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</si>
  <si>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</si>
  <si>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</si>
  <si>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</si>
  <si>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</si>
  <si>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</si>
  <si>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</si>
  <si>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</si>
  <si>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</si>
  <si>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</si>
  <si>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</si>
  <si>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</si>
  <si>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</si>
  <si>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</si>
  <si>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</si>
  <si>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</si>
  <si>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</si>
  <si>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</si>
  <si>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</si>
  <si>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</si>
  <si>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</si>
  <si>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</si>
  <si>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</si>
  <si>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</si>
  <si>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</si>
  <si>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</si>
  <si>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</si>
  <si>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</si>
  <si>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</si>
  <si>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</si>
  <si>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</si>
  <si>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</si>
  <si>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</si>
  <si>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</si>
  <si>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</si>
  <si>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</si>
  <si>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</si>
  <si>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</si>
  <si>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</si>
  <si>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</si>
  <si>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</si>
  <si>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</si>
  <si>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</si>
  <si>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</si>
  <si>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</si>
  <si>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</si>
  <si>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</si>
  <si>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</si>
  <si>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</si>
  <si>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</si>
  <si>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</si>
  <si>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</si>
  <si>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</si>
  <si>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</si>
  <si>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</si>
  <si>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</si>
  <si>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</si>
  <si>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</si>
  <si>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</si>
  <si>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</si>
  <si>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</si>
  <si>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</si>
  <si>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</si>
  <si>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</si>
  <si>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</si>
  <si>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</si>
  <si>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</si>
  <si>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</si>
  <si>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</si>
  <si>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</si>
  <si>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</si>
  <si>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</si>
  <si>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</si>
  <si>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</si>
  <si>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</si>
  <si>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</si>
  <si>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</si>
  <si>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</si>
  <si>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</si>
  <si>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</si>
  <si>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</si>
  <si>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</si>
  <si>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</si>
  <si>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</si>
  <si>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</si>
  <si>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</si>
  <si>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</si>
  <si>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</si>
  <si>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</si>
  <si>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</si>
  <si>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</si>
  <si>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</si>
  <si>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</si>
  <si>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</si>
  <si>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</si>
  <si>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</si>
  <si>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</si>
  <si>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</si>
  <si>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</si>
  <si>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</si>
  <si>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</si>
  <si>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</si>
  <si>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</si>
  <si>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</si>
  <si>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</si>
  <si>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</si>
  <si>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</si>
  <si>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</si>
  <si>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</si>
  <si>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</si>
  <si>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</si>
  <si>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</si>
  <si>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</si>
  <si>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</si>
  <si>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</si>
  <si>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</si>
  <si>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</si>
  <si>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</si>
  <si>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</si>
  <si>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</si>
  <si>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</si>
  <si>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</si>
  <si>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</si>
  <si>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</si>
  <si>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</si>
  <si>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</si>
  <si>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</si>
  <si>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</si>
  <si>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</si>
  <si>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</si>
  <si>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</si>
  <si>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</si>
  <si>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</si>
  <si>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</si>
  <si>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</si>
  <si>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</si>
  <si>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</si>
  <si>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</si>
  <si>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</si>
  <si>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</si>
  <si>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</si>
  <si>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</si>
  <si>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</si>
  <si>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</si>
  <si>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</si>
  <si>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</si>
  <si>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</si>
  <si>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</si>
  <si>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</si>
  <si>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</si>
  <si>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</si>
  <si>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</si>
  <si>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</si>
  <si>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</si>
  <si>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</si>
  <si>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</si>
  <si>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</si>
  <si>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</si>
  <si>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</si>
  <si>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</si>
  <si>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</si>
  <si>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</si>
  <si>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</si>
  <si>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</si>
  <si>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</si>
  <si>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</si>
  <si>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</si>
  <si>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</si>
  <si>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</si>
  <si>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</si>
  <si>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</si>
  <si>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</si>
  <si>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</si>
  <si>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</si>
  <si>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</si>
  <si>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</si>
  <si>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</si>
  <si>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</si>
  <si>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</si>
  <si>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</si>
  <si>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</si>
  <si>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</si>
  <si>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</si>
  <si>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</si>
  <si>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</si>
  <si>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</si>
  <si>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</si>
  <si>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</si>
  <si>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</si>
  <si>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</si>
  <si>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</si>
  <si>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</si>
  <si>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</si>
  <si>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</si>
  <si>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</si>
  <si>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</si>
  <si>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</si>
  <si>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</si>
  <si>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</si>
  <si>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</si>
  <si>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</si>
  <si>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</si>
  <si>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</si>
  <si>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</si>
  <si>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</si>
  <si>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</si>
  <si>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</si>
  <si>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</si>
  <si>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</si>
  <si>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</si>
  <si>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</si>
  <si>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</si>
  <si>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</si>
  <si>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</si>
  <si>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</si>
  <si>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</si>
  <si>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</si>
  <si>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</si>
  <si>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</si>
  <si>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</si>
  <si>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</si>
  <si>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</si>
  <si>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</si>
  <si>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</si>
  <si>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</si>
  <si>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</si>
  <si>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</si>
  <si>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</si>
  <si>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</si>
  <si>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</si>
  <si>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</si>
  <si>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</si>
  <si>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</si>
  <si>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</si>
  <si>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</si>
  <si>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</si>
  <si>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</si>
  <si>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</si>
  <si>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</si>
  <si>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</si>
  <si>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</si>
  <si>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</si>
  <si>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</si>
  <si>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</si>
  <si>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</si>
  <si>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</si>
  <si>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</si>
  <si>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</si>
  <si>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</si>
  <si>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</si>
  <si>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</si>
  <si>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</si>
  <si>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</si>
  <si>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</si>
  <si>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</si>
  <si>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</si>
  <si>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</si>
  <si>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</si>
  <si>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</si>
  <si>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</si>
  <si>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</si>
  <si>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</si>
  <si>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</si>
  <si>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</si>
  <si>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</si>
  <si>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</si>
  <si>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</si>
  <si>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</si>
  <si>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</si>
  <si>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</si>
  <si>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</si>
  <si>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</si>
  <si>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</si>
  <si>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</si>
  <si>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</si>
  <si>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</si>
  <si>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</si>
  <si>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</si>
  <si>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</si>
  <si>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</si>
  <si>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</si>
  <si>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</si>
  <si>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</si>
  <si>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</si>
  <si>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</si>
  <si>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</si>
  <si>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</si>
  <si>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</si>
  <si>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</si>
  <si>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</si>
  <si>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</si>
  <si>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</si>
  <si>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</si>
  <si>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</si>
  <si>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</si>
  <si>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</si>
  <si>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</si>
  <si>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</si>
  <si>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</si>
  <si>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</si>
  <si>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</si>
  <si>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</si>
  <si>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</si>
  <si>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</si>
  <si>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</si>
  <si>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</si>
  <si>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</si>
  <si>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</si>
  <si>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</si>
  <si>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</si>
  <si>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</si>
  <si>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</si>
  <si>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</si>
  <si>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</si>
  <si>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</si>
  <si>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</si>
  <si>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</si>
  <si>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</si>
  <si>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</si>
  <si>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</si>
  <si>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</si>
  <si>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</si>
  <si>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</si>
  <si>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</si>
  <si>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</si>
  <si>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</si>
  <si>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</si>
  <si>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</si>
  <si>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</si>
  <si>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</si>
  <si>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</si>
  <si>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</si>
  <si>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</si>
  <si>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</si>
  <si>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</si>
  <si>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</si>
  <si>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</si>
  <si>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</si>
  <si>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</si>
  <si>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</si>
  <si>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</si>
  <si>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</si>
  <si>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</si>
  <si>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</si>
  <si>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</si>
  <si>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</si>
  <si>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</si>
  <si>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</si>
  <si>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</si>
  <si>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</si>
  <si>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</si>
  <si>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</si>
  <si>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</si>
  <si>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</si>
  <si>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</si>
  <si>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</si>
  <si>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</si>
  <si>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</si>
  <si>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</si>
  <si>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</si>
  <si>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</si>
  <si>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</si>
  <si>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</si>
  <si>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</si>
  <si>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</si>
  <si>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</si>
  <si>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</si>
  <si>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</si>
  <si>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</si>
  <si>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</si>
  <si>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</si>
  <si>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</si>
  <si>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</si>
  <si>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</si>
  <si>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</si>
  <si>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</si>
  <si>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</si>
  <si>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</si>
  <si>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</si>
  <si>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</si>
  <si>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</si>
  <si>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</si>
  <si>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</si>
  <si>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</si>
  <si>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</si>
  <si>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</si>
  <si>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</si>
  <si>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</si>
  <si>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</si>
  <si>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</si>
  <si>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</si>
  <si>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</si>
  <si>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</si>
  <si>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</si>
  <si>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</si>
  <si>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</si>
  <si>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</si>
  <si>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</si>
  <si>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</si>
  <si>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</si>
  <si>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</si>
  <si>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</si>
  <si>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</si>
  <si>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</si>
  <si>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</si>
  <si>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</si>
  <si>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</si>
  <si>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</si>
  <si>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</si>
  <si>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</si>
  <si>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</si>
  <si>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</si>
  <si>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</si>
  <si>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</si>
  <si>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</si>
  <si>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</si>
  <si>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</si>
  <si>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</si>
  <si>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</si>
  <si>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</si>
  <si>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</si>
  <si>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</si>
  <si>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</si>
  <si>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</si>
  <si>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</si>
  <si>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</si>
  <si>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</si>
  <si>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</si>
  <si>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</si>
  <si>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</si>
  <si>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</si>
  <si>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</si>
  <si>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</si>
  <si>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</si>
  <si>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</si>
  <si>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</si>
  <si>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</si>
  <si>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</si>
  <si>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</si>
  <si>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</si>
  <si>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</si>
  <si>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</si>
  <si>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</si>
  <si>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</si>
  <si>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</si>
  <si>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</si>
  <si>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</si>
  <si>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</si>
  <si>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</si>
  <si>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</si>
  <si>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</si>
  <si>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</si>
  <si>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</si>
  <si>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</si>
  <si>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</si>
  <si>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</si>
  <si>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</si>
  <si>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</si>
  <si>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</si>
  <si>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</si>
  <si>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</si>
  <si>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</si>
  <si>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</si>
  <si>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</si>
  <si>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</si>
  <si>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</si>
  <si>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</si>
  <si>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</si>
  <si>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</si>
  <si>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</si>
  <si>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</si>
  <si>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</si>
  <si>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</si>
  <si>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</si>
  <si>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</si>
  <si>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</si>
  <si>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</si>
  <si>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</si>
  <si>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</si>
  <si>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</si>
  <si>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</si>
  <si>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</si>
  <si>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</si>
  <si>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</si>
  <si>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</si>
  <si>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</si>
  <si>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</si>
  <si>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</si>
  <si>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</si>
  <si>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</si>
  <si>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</si>
  <si>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</si>
  <si>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</si>
  <si>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</si>
  <si>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</si>
  <si>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</si>
  <si>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</si>
  <si>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</si>
  <si>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</si>
  <si>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</si>
  <si>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</si>
  <si>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</si>
  <si>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</si>
  <si>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</si>
  <si>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</si>
  <si>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</si>
  <si>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</si>
  <si>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</si>
  <si>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</si>
  <si>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</si>
  <si>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</si>
  <si>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</si>
  <si>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</si>
  <si>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</si>
  <si>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</si>
  <si>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</si>
  <si>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</si>
  <si>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</si>
  <si>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</si>
  <si>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</si>
  <si>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</si>
  <si>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</si>
  <si>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</si>
  <si>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</si>
  <si>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</si>
  <si>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</si>
  <si>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</si>
  <si>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</si>
  <si>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</si>
  <si>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</si>
  <si>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</si>
  <si>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</si>
  <si>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</si>
  <si>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</si>
  <si>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</si>
  <si>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</si>
  <si>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</si>
  <si>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</si>
  <si>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</si>
  <si>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</si>
  <si>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</si>
  <si>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</si>
  <si>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</si>
  <si>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</si>
  <si>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</si>
  <si>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</si>
  <si>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</si>
  <si>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</si>
  <si>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</si>
  <si>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</si>
  <si>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</si>
  <si>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</si>
  <si>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</si>
  <si>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</si>
  <si>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</si>
  <si>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</si>
  <si>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</si>
  <si>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</si>
  <si>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</si>
  <si>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</si>
  <si>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</si>
  <si>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</si>
  <si>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</si>
  <si>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</si>
  <si>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</si>
  <si>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</si>
  <si>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</si>
  <si>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</si>
  <si>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</si>
  <si>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</si>
  <si>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</si>
  <si>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</si>
  <si>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</si>
  <si>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</si>
  <si>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</si>
  <si>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</si>
  <si>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</si>
  <si>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</si>
  <si>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</si>
  <si>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</si>
  <si>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</si>
  <si>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</si>
  <si>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</si>
  <si>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</si>
  <si>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</si>
  <si>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</si>
  <si>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</si>
  <si>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</si>
  <si>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</si>
  <si>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</si>
  <si>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</si>
  <si>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</si>
  <si>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</si>
  <si>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</si>
  <si>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</si>
  <si>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</si>
  <si>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</si>
  <si>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</si>
  <si>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</si>
  <si>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</si>
  <si>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</si>
  <si>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</si>
  <si>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</si>
  <si>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</si>
  <si>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</si>
  <si>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</si>
  <si>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</si>
  <si>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</si>
  <si>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</si>
  <si>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</si>
  <si>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</si>
  <si>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</si>
  <si>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</si>
  <si>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</si>
  <si>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</si>
  <si>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</si>
  <si>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</si>
  <si>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</si>
  <si>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</si>
  <si>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</si>
  <si>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</si>
  <si>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</si>
  <si>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</si>
  <si>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</si>
  <si>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</si>
  <si>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</si>
  <si>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</si>
  <si>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</si>
  <si>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</si>
  <si>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</si>
  <si>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</si>
  <si>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</si>
  <si>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</si>
  <si>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</si>
  <si>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</si>
  <si>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</si>
  <si>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</si>
  <si>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</si>
  <si>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</si>
  <si>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</si>
  <si>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</si>
  <si>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</si>
  <si>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</si>
  <si>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</si>
  <si>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</si>
  <si>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</si>
  <si>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</si>
  <si>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</si>
  <si>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</si>
  <si>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</si>
  <si>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</si>
  <si>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</si>
  <si>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</si>
  <si>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</si>
  <si>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</si>
  <si>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</si>
  <si>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</si>
  <si>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</si>
  <si>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</si>
  <si>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</si>
  <si>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</si>
  <si>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</si>
  <si>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</si>
  <si>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</si>
  <si>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</si>
  <si>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</si>
  <si>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</si>
  <si>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</si>
  <si>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</si>
  <si>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</si>
  <si>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</si>
  <si>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</si>
  <si>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</si>
  <si>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</si>
  <si>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</si>
  <si>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</si>
  <si>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</si>
  <si>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</si>
  <si>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</si>
  <si>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</si>
  <si>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</si>
  <si>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</si>
  <si>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</si>
  <si>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</si>
  <si>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</si>
  <si>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</si>
  <si>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</si>
  <si>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</si>
  <si>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</si>
  <si>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</si>
  <si>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</si>
  <si>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</si>
  <si>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</si>
  <si>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</si>
  <si>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</si>
  <si>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</si>
  <si>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</si>
  <si>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</si>
  <si>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</si>
  <si>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</si>
  <si>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</si>
  <si>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</si>
  <si>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</si>
  <si>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</si>
  <si>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</si>
  <si>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</si>
  <si>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</si>
  <si>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</si>
  <si>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</si>
  <si>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</si>
  <si>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</si>
  <si>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</si>
  <si>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</si>
  <si>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</si>
  <si>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</si>
  <si>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</si>
  <si>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</si>
  <si>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</si>
  <si>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</si>
  <si>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</si>
  <si>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</si>
  <si>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</si>
  <si>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</si>
  <si>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</si>
  <si>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</si>
  <si>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</si>
  <si>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</si>
  <si>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</si>
  <si>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</si>
  <si>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</si>
  <si>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</si>
  <si>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</si>
  <si>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</si>
  <si>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</si>
  <si>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</si>
  <si>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</si>
  <si>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</si>
  <si>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</si>
  <si>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</si>
  <si>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</si>
  <si>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</si>
  <si>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</si>
  <si>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</si>
  <si>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</si>
  <si>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</si>
  <si>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</si>
  <si>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</si>
  <si>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</si>
  <si>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</si>
  <si>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</si>
  <si>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</si>
  <si>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</si>
  <si>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</si>
  <si>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</si>
  <si>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</si>
  <si>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</si>
  <si>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</si>
  <si>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</si>
  <si>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</si>
  <si>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</si>
  <si>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</si>
  <si>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</si>
  <si>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</si>
  <si>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</si>
  <si>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</si>
  <si>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</si>
  <si>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</si>
  <si>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</si>
  <si>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</si>
  <si>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</si>
  <si>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</si>
  <si>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</si>
  <si>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</si>
  <si>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</si>
  <si>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</si>
  <si>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</si>
  <si>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</si>
  <si>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</si>
  <si>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</si>
  <si>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</si>
  <si>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</si>
  <si>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</si>
  <si>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</si>
  <si>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</si>
  <si>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</si>
  <si>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</si>
  <si>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</si>
  <si>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</si>
  <si>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</si>
  <si>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</si>
  <si>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</si>
  <si>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</si>
  <si>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</si>
  <si>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</si>
  <si>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</si>
  <si>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</si>
  <si>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</si>
  <si>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</si>
  <si>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</si>
  <si>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</si>
  <si>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</si>
  <si>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</si>
  <si>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</si>
  <si>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</si>
  <si>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</si>
  <si>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</si>
  <si>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</si>
  <si>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</si>
  <si>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</si>
  <si>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</si>
  <si>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</si>
  <si>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</si>
  <si>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</si>
  <si>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</si>
  <si>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</si>
  <si>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</si>
  <si>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</si>
  <si>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</si>
  <si>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</si>
  <si>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</si>
  <si>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</si>
  <si>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</si>
  <si>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</si>
  <si>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</si>
  <si>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</si>
  <si>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</si>
  <si>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</si>
  <si>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</si>
  <si>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</si>
  <si>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</si>
  <si>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</si>
  <si>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</si>
  <si>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</si>
  <si>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</si>
  <si>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</si>
  <si>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</si>
  <si>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</si>
  <si>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</si>
  <si>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</si>
  <si>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</si>
  <si>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</si>
  <si>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</si>
  <si>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</si>
  <si>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</si>
  <si>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</si>
  <si>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</si>
  <si>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</si>
  <si>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</si>
  <si>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</si>
  <si>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</si>
  <si>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</si>
  <si>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</si>
  <si>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</si>
  <si>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</si>
  <si>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</si>
  <si>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</si>
  <si>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</si>
  <si>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</si>
  <si>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</si>
  <si>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</si>
  <si>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</si>
  <si>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</si>
  <si>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</si>
  <si>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</si>
  <si>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</si>
  <si>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</si>
  <si>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</si>
  <si>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</si>
  <si>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</si>
  <si>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</si>
  <si>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</si>
  <si>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</si>
  <si>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</si>
  <si>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</si>
  <si>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</si>
  <si>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</si>
  <si>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</si>
  <si>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</si>
  <si>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</si>
  <si>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</si>
  <si>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</si>
  <si>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</si>
  <si>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</si>
  <si>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</si>
  <si>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</si>
  <si>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</si>
  <si>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</si>
  <si>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</si>
  <si>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</si>
  <si>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</si>
  <si>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</si>
  <si>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</si>
  <si>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</si>
  <si>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</si>
  <si>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</si>
  <si>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</si>
  <si>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</si>
  <si>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</si>
  <si>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</si>
  <si>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</si>
  <si>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</si>
  <si>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</si>
  <si>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</si>
  <si>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</si>
  <si>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</si>
  <si>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</si>
  <si>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</si>
  <si>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</si>
  <si>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</si>
  <si>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</si>
  <si>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</si>
  <si>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</si>
  <si>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</si>
  <si>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</si>
  <si>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</si>
  <si>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</si>
  <si>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</si>
  <si>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</si>
  <si>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</si>
  <si>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</si>
  <si>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</si>
  <si>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</si>
  <si>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</si>
  <si>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</si>
  <si>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</si>
  <si>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</si>
  <si>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</si>
  <si>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</si>
  <si>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</si>
  <si>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</si>
  <si>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</si>
  <si>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</si>
  <si>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</si>
  <si>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</si>
  <si>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</si>
  <si>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</si>
  <si>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</si>
  <si>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</si>
  <si>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</si>
  <si>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</si>
  <si>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</si>
  <si>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</si>
  <si>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</si>
  <si>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</si>
  <si>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</si>
  <si>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</si>
  <si>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</si>
  <si>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</si>
  <si>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</si>
  <si>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</si>
  <si>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</si>
  <si>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</si>
  <si>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</si>
  <si>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</si>
  <si>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</si>
  <si>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</si>
  <si>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</si>
  <si>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</si>
  <si>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</si>
  <si>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</si>
  <si>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</si>
  <si>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</si>
  <si>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</si>
  <si>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</si>
  <si>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</si>
  <si>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</si>
  <si>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</si>
  <si>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</si>
  <si>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</si>
  <si>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</si>
  <si>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</si>
  <si>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</si>
  <si>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</si>
  <si>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</si>
  <si>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</si>
  <si>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</si>
  <si>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</si>
  <si>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</si>
  <si>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</si>
  <si>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</si>
  <si>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</si>
  <si>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</si>
  <si>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</si>
  <si>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</si>
  <si>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</si>
  <si>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</si>
  <si>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</si>
  <si>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</si>
  <si>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</si>
  <si>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</si>
  <si>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</si>
  <si>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</si>
  <si>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</si>
  <si>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</si>
  <si>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</si>
  <si>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</si>
  <si>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</si>
  <si>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</si>
  <si>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</si>
  <si>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</si>
  <si>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</si>
  <si>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</si>
  <si>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</si>
  <si>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</si>
  <si>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</si>
  <si>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</si>
  <si>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</si>
  <si>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</si>
  <si>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</si>
  <si>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</si>
  <si>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</si>
  <si>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</si>
  <si>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</si>
  <si>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</si>
  <si>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</si>
  <si>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</si>
  <si>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</si>
  <si>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</si>
  <si>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</si>
  <si>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</si>
  <si>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</si>
  <si>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</si>
  <si>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</si>
  <si>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</si>
  <si>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</si>
  <si>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</si>
  <si>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</si>
  <si>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</si>
  <si>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</si>
  <si>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</si>
  <si>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</si>
  <si>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</si>
  <si>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</si>
  <si>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</si>
  <si>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</si>
  <si>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</si>
  <si>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</si>
  <si>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</si>
  <si>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</si>
  <si>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</si>
  <si>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</si>
  <si>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</si>
  <si>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</si>
  <si>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</si>
  <si>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</si>
  <si>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</si>
  <si>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</si>
  <si>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</si>
  <si>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</si>
  <si>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</si>
  <si>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</si>
  <si>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</si>
  <si>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</si>
  <si>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</si>
  <si>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</si>
  <si>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</si>
  <si>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</si>
  <si>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</si>
  <si>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</si>
  <si>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</si>
  <si>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</si>
  <si>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</si>
  <si>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</si>
  <si>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</si>
  <si>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</si>
  <si>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</si>
  <si>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</si>
  <si>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</si>
  <si>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</si>
  <si>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</si>
  <si>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</si>
  <si>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</si>
  <si>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</si>
  <si>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</si>
  <si>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</si>
  <si>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</si>
  <si>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</si>
  <si>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</si>
  <si>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</si>
  <si>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</si>
  <si>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</si>
  <si>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</si>
  <si>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</si>
  <si>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</si>
  <si>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</si>
  <si>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</si>
  <si>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</si>
  <si>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</si>
  <si>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</si>
  <si>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</si>
  <si>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</si>
  <si>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</si>
  <si>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</si>
  <si>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</si>
  <si>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</si>
  <si>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</si>
  <si>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</si>
  <si>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</si>
  <si>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</si>
  <si>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</si>
  <si>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</si>
  <si>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</si>
  <si>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</si>
  <si>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</si>
  <si>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</si>
  <si>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</si>
  <si>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</si>
  <si>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</si>
  <si>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</si>
  <si>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</si>
  <si>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</si>
  <si>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</si>
  <si>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</si>
  <si>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</si>
  <si>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</si>
  <si>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</si>
  <si>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</si>
  <si>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</si>
  <si>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</si>
  <si>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</si>
  <si>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</si>
  <si>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</si>
  <si>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</si>
  <si>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</si>
  <si>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</si>
  <si>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</si>
  <si>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</si>
  <si>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</si>
  <si>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</si>
  <si>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</si>
  <si>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</si>
  <si>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</si>
  <si>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</si>
  <si>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</si>
  <si>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</si>
  <si>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</si>
  <si>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</si>
  <si>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</si>
  <si>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</si>
  <si>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</si>
  <si>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</si>
  <si>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</si>
  <si>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</si>
  <si>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</si>
  <si>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</si>
  <si>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</si>
  <si>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</si>
  <si>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</si>
  <si>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</si>
  <si>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</si>
  <si>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</si>
  <si>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</si>
  <si>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</si>
  <si>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</si>
  <si>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</si>
  <si>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</si>
  <si>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</si>
  <si>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</si>
  <si>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</si>
  <si>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</si>
  <si>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</si>
  <si>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</si>
  <si>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</si>
  <si>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</si>
  <si>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</si>
  <si>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</si>
  <si>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</si>
  <si>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</si>
  <si>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</si>
  <si>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</si>
  <si>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</si>
  <si>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</si>
  <si>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</si>
  <si>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</si>
  <si>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</si>
  <si>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</si>
  <si>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</si>
  <si>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</si>
  <si>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</si>
  <si>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</si>
  <si>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</si>
  <si>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</si>
  <si>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</si>
  <si>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</si>
  <si>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</si>
  <si>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</si>
  <si>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</si>
  <si>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</si>
  <si>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</si>
  <si>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</si>
  <si>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</si>
  <si>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</si>
  <si>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</si>
  <si>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</si>
  <si>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</si>
  <si>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</si>
  <si>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</si>
  <si>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</si>
  <si>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</si>
  <si>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</si>
  <si>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</si>
  <si>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</si>
  <si>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</si>
  <si>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</si>
  <si>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</si>
  <si>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</si>
  <si>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</si>
  <si>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</si>
  <si>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</si>
  <si>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</si>
  <si>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</si>
  <si>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</si>
  <si>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</si>
  <si>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</si>
  <si>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</si>
  <si>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</si>
  <si>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</si>
  <si>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</si>
  <si>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</si>
  <si>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</si>
  <si>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</si>
  <si>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</si>
  <si>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</si>
  <si>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</si>
  <si>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</si>
  <si>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</si>
  <si>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</si>
  <si>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</si>
  <si>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</si>
  <si>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</si>
  <si>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</si>
  <si>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</si>
  <si>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</si>
  <si>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</si>
  <si>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</si>
  <si>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</si>
  <si>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</si>
  <si>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</si>
  <si>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</si>
  <si>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</si>
  <si>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</si>
  <si>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</si>
  <si>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</si>
  <si>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</si>
  <si>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</si>
  <si>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</si>
  <si>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</si>
  <si>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</si>
  <si>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</si>
  <si>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</si>
  <si>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</si>
  <si>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</si>
  <si>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</si>
  <si>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</si>
  <si>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</si>
  <si>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</si>
  <si>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</si>
  <si>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</si>
  <si>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</si>
  <si>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</si>
  <si>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</si>
  <si>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</si>
  <si>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</si>
  <si>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</si>
  <si>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</si>
  <si>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</si>
  <si>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</si>
  <si>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</si>
  <si>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</si>
  <si>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</si>
  <si>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</si>
  <si>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</si>
  <si>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</si>
  <si>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</si>
  <si>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</si>
  <si>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</si>
  <si>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</si>
  <si>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</si>
  <si>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</si>
  <si>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</si>
  <si>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</si>
  <si>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</si>
  <si>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</si>
  <si>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</si>
  <si>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</si>
  <si>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</si>
  <si>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</si>
  <si>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</si>
  <si>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</si>
  <si>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</si>
  <si>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</si>
  <si>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</si>
  <si>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</si>
  <si>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</si>
  <si>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</si>
  <si>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</si>
  <si>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</si>
  <si>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</si>
  <si>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</si>
  <si>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</si>
  <si>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</si>
  <si>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</si>
  <si>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</si>
  <si>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</si>
  <si>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</si>
  <si>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</si>
  <si>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</si>
  <si>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</si>
  <si>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</si>
  <si>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</si>
  <si>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</si>
  <si>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</si>
  <si>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</si>
  <si>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</si>
  <si>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</si>
  <si>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</si>
  <si>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</si>
  <si>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</si>
  <si>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</si>
  <si>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</si>
  <si>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</si>
  <si>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</si>
  <si>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</si>
  <si>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</si>
  <si>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</si>
  <si>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</si>
  <si>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</si>
  <si>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</si>
  <si>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</si>
  <si>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</si>
  <si>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</si>
  <si>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</si>
  <si>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</si>
  <si>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</si>
  <si>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</si>
  <si>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</si>
  <si>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</si>
  <si>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</si>
  <si>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</si>
  <si>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</si>
  <si>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</si>
  <si>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</si>
  <si>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</si>
  <si>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</si>
  <si>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</si>
  <si>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</si>
  <si>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</si>
  <si>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</si>
  <si>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</si>
  <si>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</si>
  <si>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</si>
  <si>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</si>
  <si>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</si>
  <si>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</si>
  <si>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</si>
  <si>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</si>
  <si>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</si>
  <si>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</si>
  <si>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</si>
  <si>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</si>
  <si>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</si>
  <si>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</si>
  <si>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</si>
  <si>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</si>
  <si>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</si>
  <si>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</si>
  <si>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</si>
  <si>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</si>
  <si>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</si>
  <si>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</si>
  <si>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</si>
  <si>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</si>
  <si>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</si>
  <si>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</si>
  <si>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</si>
  <si>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</si>
  <si>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</si>
  <si>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</si>
  <si>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</si>
  <si>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</si>
  <si>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</si>
  <si>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</si>
  <si>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</si>
  <si>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</si>
  <si>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</si>
  <si>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</si>
  <si>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</si>
  <si>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</si>
  <si>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</si>
  <si>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</si>
  <si>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</si>
  <si>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</si>
  <si>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</si>
  <si>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</si>
  <si>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</si>
  <si>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</si>
  <si>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</si>
  <si>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</si>
  <si>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</si>
  <si>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</si>
  <si>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</si>
  <si>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</si>
  <si>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</si>
  <si>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</si>
  <si>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</si>
  <si>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</si>
  <si>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</si>
  <si>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</si>
  <si>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</si>
  <si>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</si>
  <si>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</si>
  <si>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</si>
  <si>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</si>
  <si>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</si>
  <si>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</si>
  <si>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</si>
  <si>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</si>
  <si>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</si>
  <si>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</si>
  <si>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</si>
  <si>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</si>
  <si>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</si>
  <si>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</si>
  <si>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</si>
  <si>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</si>
  <si>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</si>
  <si>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</si>
  <si>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</si>
  <si>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</si>
  <si>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</si>
  <si>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</si>
  <si>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</si>
  <si>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</si>
  <si>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</si>
  <si>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</si>
  <si>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</si>
  <si>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</si>
  <si>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</si>
  <si>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</si>
  <si>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</si>
  <si>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</si>
  <si>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</si>
  <si>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</si>
  <si>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</si>
  <si>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</si>
  <si>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</si>
  <si>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</si>
  <si>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</si>
  <si>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</si>
  <si>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</si>
  <si>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</si>
  <si>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</si>
  <si>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</si>
  <si>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</si>
  <si>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</si>
  <si>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</si>
  <si>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</si>
  <si>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</si>
  <si>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</si>
  <si>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</si>
  <si>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</si>
  <si>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</si>
  <si>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</si>
  <si>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</si>
  <si>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</si>
  <si>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</si>
  <si>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</si>
  <si>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</si>
  <si>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</si>
  <si>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</si>
  <si>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</si>
  <si>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</si>
  <si>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</si>
  <si>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</si>
  <si>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</si>
  <si>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</si>
  <si>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</si>
  <si>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</si>
  <si>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</si>
  <si>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</si>
  <si>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</si>
  <si>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</si>
  <si>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</si>
  <si>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</si>
  <si>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</si>
  <si>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</si>
  <si>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</si>
  <si>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</si>
  <si>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</si>
  <si>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</si>
  <si>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</si>
  <si>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</si>
  <si>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</si>
  <si>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</si>
  <si>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</si>
  <si>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</si>
  <si>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</si>
  <si>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</si>
  <si>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</si>
  <si>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</si>
  <si>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</si>
  <si>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</si>
  <si>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</si>
  <si>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</si>
  <si>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</si>
  <si>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</si>
  <si>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</si>
  <si>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</si>
  <si>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</si>
  <si>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</si>
  <si>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</si>
  <si>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</si>
  <si>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</si>
  <si>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</si>
  <si>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</si>
  <si>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</si>
  <si>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</si>
  <si>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</si>
  <si>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</si>
  <si>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</si>
  <si>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</si>
  <si>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</si>
  <si>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</si>
  <si>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</si>
  <si>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</si>
  <si>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</si>
  <si>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</si>
  <si>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</si>
  <si>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</si>
  <si>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</si>
  <si>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</si>
  <si>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</si>
  <si>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</si>
  <si>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</si>
  <si>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</si>
  <si>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</si>
  <si>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</si>
  <si>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</si>
  <si>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</si>
  <si>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</si>
  <si>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</si>
  <si>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</si>
  <si>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</si>
  <si>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</si>
  <si>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</si>
  <si>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</si>
  <si>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</si>
  <si>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</si>
  <si>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</si>
  <si>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</si>
  <si>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</si>
  <si>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</si>
  <si>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</si>
  <si>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</si>
  <si>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</si>
  <si>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</si>
  <si>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</si>
  <si>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</si>
  <si>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</si>
  <si>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</si>
  <si>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</si>
  <si>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</si>
  <si>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</si>
  <si>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</si>
  <si>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</si>
  <si>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</si>
  <si>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</si>
  <si>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</si>
  <si>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</si>
  <si>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</si>
  <si>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</si>
  <si>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</si>
  <si>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</si>
  <si>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</si>
  <si>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</si>
  <si>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</si>
  <si>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</si>
  <si>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</si>
  <si>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</si>
  <si>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</si>
  <si>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</si>
  <si>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</si>
  <si>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</si>
  <si>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</si>
  <si>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</si>
  <si>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</si>
  <si>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</si>
  <si>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</si>
  <si>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</si>
  <si>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</si>
  <si>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</si>
  <si>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</si>
  <si>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</si>
  <si>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</si>
  <si>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</si>
  <si>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</si>
  <si>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</si>
  <si>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</si>
  <si>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</si>
  <si>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</si>
  <si>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</si>
  <si>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</si>
  <si>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</si>
  <si>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</si>
  <si>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</si>
  <si>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</si>
  <si>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</si>
  <si>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</si>
  <si>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</si>
  <si>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</si>
  <si>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</si>
  <si>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</si>
  <si>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</si>
  <si>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</si>
  <si>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</si>
  <si>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</si>
  <si>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</si>
  <si>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</si>
  <si>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</si>
  <si>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</si>
  <si>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</si>
  <si>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</si>
  <si>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</si>
  <si>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</si>
  <si>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</si>
  <si>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</si>
  <si>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</si>
  <si>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</si>
  <si>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</si>
  <si>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</si>
  <si>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</si>
  <si>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</si>
  <si>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</si>
  <si>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</si>
  <si>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</si>
  <si>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</si>
  <si>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</si>
  <si>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</si>
  <si>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</si>
  <si>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</si>
  <si>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</si>
  <si>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</si>
  <si>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</si>
  <si>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</si>
  <si>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</si>
  <si>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</si>
  <si>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</si>
  <si>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</si>
  <si>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</si>
  <si>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</si>
  <si>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</si>
  <si>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</si>
  <si>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</si>
  <si>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</si>
  <si>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</si>
  <si>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</si>
  <si>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</si>
  <si>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</si>
  <si>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</si>
  <si>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</si>
  <si>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</si>
  <si>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</si>
  <si>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</si>
  <si>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</si>
  <si>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</si>
  <si>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</si>
  <si>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</si>
  <si>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</si>
  <si>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</si>
  <si>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</si>
  <si>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</si>
  <si>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</si>
  <si>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</si>
  <si>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</si>
  <si>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</si>
  <si>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</si>
  <si>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</si>
  <si>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</si>
  <si>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</si>
  <si>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</si>
  <si>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</si>
  <si>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</si>
  <si>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</si>
  <si>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</si>
  <si>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</si>
  <si>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</si>
  <si>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</si>
  <si>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</si>
  <si>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</si>
  <si>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</si>
  <si>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</si>
  <si>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</si>
  <si>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</si>
  <si>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</si>
  <si>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</si>
  <si>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</si>
  <si>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</si>
  <si>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</si>
  <si>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</si>
  <si>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</si>
  <si>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</si>
  <si>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</si>
  <si>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</si>
  <si>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</si>
  <si>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</si>
  <si>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</si>
  <si>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</si>
  <si>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</si>
  <si>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</si>
  <si>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</si>
  <si>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</si>
  <si>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</si>
  <si>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</si>
  <si>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</si>
  <si>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</si>
  <si>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</si>
  <si>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</si>
  <si>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</si>
  <si>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</si>
  <si>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</si>
  <si>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</si>
  <si>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</si>
  <si>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</si>
  <si>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</si>
  <si>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</si>
  <si>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</si>
  <si>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</si>
  <si>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</si>
  <si>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</si>
  <si>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</si>
  <si>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</si>
  <si>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</si>
  <si>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</si>
  <si>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</si>
  <si>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</si>
  <si>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</si>
  <si>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</si>
  <si>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</si>
  <si>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</si>
  <si>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</si>
  <si>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</si>
  <si>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</si>
  <si>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</si>
  <si>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</si>
  <si>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</si>
  <si>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</si>
  <si>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</si>
  <si>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</si>
  <si>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</si>
  <si>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</si>
  <si>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</si>
  <si>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</si>
  <si>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</si>
  <si>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</si>
  <si>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</si>
  <si>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</si>
  <si>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</si>
  <si>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</si>
  <si>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</si>
  <si>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</si>
  <si>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</si>
  <si>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</si>
  <si>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</si>
  <si>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</si>
  <si>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</si>
  <si>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</si>
  <si>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</si>
  <si>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</si>
  <si>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</si>
  <si>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</si>
  <si>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</si>
  <si>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</si>
  <si>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</si>
  <si>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</si>
  <si>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</si>
  <si>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</si>
  <si>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</si>
  <si>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</si>
  <si>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</si>
  <si>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</si>
  <si>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</si>
  <si>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</si>
  <si>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</si>
  <si>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</si>
  <si>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</si>
  <si>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</si>
  <si>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</si>
  <si>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</si>
  <si>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</si>
  <si>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</si>
  <si>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</si>
  <si>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</si>
  <si>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</si>
  <si>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</si>
  <si>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</si>
  <si>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</si>
  <si>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</si>
  <si>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</si>
  <si>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</si>
  <si>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</si>
  <si>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</si>
  <si>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</si>
  <si>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</si>
  <si>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</si>
  <si>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</si>
  <si>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</si>
  <si>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</si>
  <si>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</si>
  <si>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</si>
  <si>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</si>
  <si>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</si>
  <si>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</si>
  <si>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</si>
  <si>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</si>
  <si>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</si>
  <si>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</si>
  <si>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</si>
  <si>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</si>
  <si>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</si>
  <si>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</si>
  <si>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</si>
  <si>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</si>
  <si>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</si>
  <si>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</si>
  <si>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</si>
  <si>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</si>
  <si>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</si>
  <si>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</si>
  <si>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</si>
  <si>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</si>
  <si>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</si>
  <si>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</si>
  <si>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</si>
  <si>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</si>
  <si>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</si>
  <si>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</si>
  <si>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</si>
  <si>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</si>
  <si>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</si>
  <si>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</si>
  <si>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</si>
  <si>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</si>
  <si>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</si>
  <si>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</si>
  <si>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</si>
  <si>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</si>
  <si>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</si>
  <si>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</si>
  <si>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</si>
  <si>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</si>
  <si>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</si>
  <si>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</si>
  <si>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</si>
  <si>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</si>
  <si>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</si>
  <si>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</si>
  <si>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</si>
  <si>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</si>
  <si>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</si>
  <si>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</si>
  <si>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</si>
  <si>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</si>
  <si>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</si>
  <si>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</si>
  <si>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</si>
  <si>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</si>
  <si>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</si>
  <si>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</si>
  <si>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</si>
  <si>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</si>
  <si>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</si>
  <si>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</si>
  <si>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</si>
  <si>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</si>
  <si>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</si>
  <si>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</si>
  <si>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</si>
  <si>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</si>
  <si>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</si>
  <si>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</si>
  <si>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</si>
  <si>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</si>
  <si>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</si>
  <si>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</si>
  <si>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</si>
  <si>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</si>
  <si>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</si>
  <si>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</si>
  <si>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</si>
  <si>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</si>
  <si>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</si>
  <si>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</si>
  <si>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</si>
  <si>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</si>
  <si>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</si>
  <si>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</si>
  <si>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</si>
  <si>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</si>
  <si>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</si>
  <si>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</si>
  <si>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</si>
  <si>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</si>
  <si>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</si>
  <si>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</si>
  <si>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</si>
  <si>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</si>
  <si>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</si>
  <si>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</si>
  <si>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</si>
  <si>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</si>
  <si>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</si>
  <si>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</si>
  <si>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</si>
  <si>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</si>
  <si>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</si>
  <si>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</si>
  <si>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</si>
  <si>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</si>
  <si>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</si>
  <si>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</si>
  <si>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</si>
  <si>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</si>
  <si>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</si>
  <si>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</si>
  <si>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</si>
  <si>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</si>
  <si>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</si>
  <si>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</si>
  <si>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</si>
  <si>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</si>
  <si>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</si>
  <si>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</si>
  <si>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</si>
  <si>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</si>
  <si>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</si>
  <si>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</si>
  <si>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</si>
  <si>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</si>
  <si>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</si>
  <si>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</si>
  <si>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</si>
  <si>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</si>
  <si>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</si>
  <si>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</si>
  <si>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</si>
  <si>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</si>
  <si>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</si>
  <si>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</si>
  <si>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</si>
  <si>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</si>
  <si>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</si>
  <si>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</si>
  <si>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</si>
  <si>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</si>
  <si>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</si>
  <si>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</si>
  <si>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</si>
  <si>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</si>
  <si>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</si>
  <si>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</si>
  <si>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</si>
  <si>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</si>
  <si>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</si>
  <si>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</si>
  <si>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</si>
  <si>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</si>
  <si>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</si>
  <si>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</si>
  <si>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</si>
  <si>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</si>
  <si>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</si>
  <si>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</si>
  <si>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</si>
  <si>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</si>
  <si>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</si>
  <si>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</si>
  <si>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</si>
  <si>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</si>
  <si>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</si>
  <si>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</si>
  <si>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</si>
  <si>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</si>
  <si>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</si>
  <si>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</si>
  <si>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</si>
  <si>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</si>
  <si>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</si>
  <si>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</si>
  <si>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</si>
  <si>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</si>
  <si>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</si>
  <si>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</si>
  <si>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</si>
  <si>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</si>
  <si>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</si>
  <si>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</si>
  <si>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</si>
  <si>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</si>
  <si>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</si>
  <si>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</si>
  <si>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</si>
  <si>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</si>
  <si>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</si>
  <si>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</si>
  <si>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</si>
  <si>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</si>
  <si>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</si>
  <si>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</si>
  <si>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</si>
  <si>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</si>
  <si>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</si>
  <si>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</si>
  <si>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</si>
  <si>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</si>
  <si>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</si>
  <si>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</si>
  <si>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</si>
  <si>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</si>
  <si>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</si>
  <si>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</si>
  <si>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</si>
  <si>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</si>
  <si>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</si>
  <si>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</si>
  <si>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</si>
  <si>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</si>
  <si>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</si>
  <si>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</si>
  <si>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</si>
  <si>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</si>
  <si>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</si>
  <si>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</si>
  <si>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</si>
  <si>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</si>
  <si>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</si>
  <si>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</si>
  <si>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</si>
  <si>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</si>
  <si>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</si>
  <si>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</si>
  <si>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</si>
  <si>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</si>
  <si>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</si>
  <si>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</si>
  <si>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</si>
  <si>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</si>
  <si>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</si>
  <si>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</si>
  <si>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</si>
  <si>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</si>
  <si>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</si>
  <si>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</si>
  <si>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</si>
  <si>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</si>
  <si>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</si>
  <si>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</si>
  <si>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</si>
  <si>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</si>
  <si>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</si>
  <si>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</si>
  <si>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</si>
  <si>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</si>
  <si>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</si>
  <si>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</si>
  <si>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</si>
  <si>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</si>
  <si>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</si>
  <si>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</si>
  <si>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</si>
  <si>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</si>
  <si>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</si>
  <si>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</si>
  <si>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</si>
  <si>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</si>
  <si>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</si>
  <si>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</si>
  <si>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</si>
  <si>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</si>
  <si>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</si>
  <si>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</si>
  <si>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</si>
  <si>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</si>
  <si>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</si>
  <si>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</si>
  <si>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</si>
  <si>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</si>
  <si>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</si>
  <si>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</si>
  <si>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</si>
  <si>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</si>
  <si>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</si>
  <si>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</si>
  <si>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</si>
  <si>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</si>
  <si>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</si>
  <si>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</si>
  <si>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</si>
  <si>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</si>
  <si>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</si>
  <si>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</si>
  <si>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</si>
  <si>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</si>
  <si>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</si>
  <si>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</si>
  <si>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</si>
  <si>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</si>
  <si>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</si>
  <si>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</si>
  <si>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</si>
  <si>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</si>
  <si>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</si>
  <si>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</si>
  <si>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</si>
  <si>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</si>
  <si>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</si>
  <si>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</si>
  <si>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</si>
  <si>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</si>
  <si>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</si>
  <si>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</si>
  <si>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</si>
  <si>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</si>
  <si>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</si>
  <si>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</si>
  <si>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</si>
  <si>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</si>
  <si>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</si>
  <si>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</si>
  <si>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</si>
  <si>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</si>
  <si>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</si>
  <si>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</si>
  <si>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</si>
  <si>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</si>
  <si>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</si>
  <si>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</si>
  <si>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</si>
  <si>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</si>
  <si>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</si>
  <si>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</si>
  <si>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</si>
  <si>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</si>
  <si>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</si>
  <si>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</si>
  <si>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</si>
  <si>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</si>
  <si>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</si>
  <si>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</si>
  <si>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</si>
  <si>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</si>
  <si>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</si>
  <si>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</si>
  <si>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</si>
  <si>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</si>
  <si>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</si>
  <si>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</si>
  <si>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</si>
  <si>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</si>
  <si>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</si>
  <si>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</si>
  <si>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</si>
  <si>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</si>
  <si>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</si>
  <si>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</si>
  <si>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</si>
  <si>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</si>
  <si>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</si>
  <si>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</si>
  <si>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</si>
  <si>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</si>
  <si>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</si>
  <si>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</si>
  <si>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</si>
  <si>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</si>
  <si>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</si>
  <si>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</si>
  <si>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</si>
  <si>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</si>
  <si>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</si>
  <si>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</si>
  <si>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</si>
  <si>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</si>
  <si>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</si>
  <si>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</si>
  <si>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</si>
  <si>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</si>
  <si>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</si>
  <si>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</si>
  <si>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</si>
  <si>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</si>
  <si>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</si>
  <si>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</si>
  <si>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</si>
  <si>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</si>
  <si>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</si>
  <si>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</si>
  <si>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</si>
  <si>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</si>
  <si>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</si>
  <si>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</si>
  <si>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</si>
  <si>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</si>
  <si>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</si>
  <si>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</si>
  <si>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</si>
  <si>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</si>
  <si>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</si>
  <si>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</si>
  <si>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</si>
  <si>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</si>
  <si>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</si>
  <si>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</si>
  <si>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</si>
  <si>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</si>
  <si>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</si>
  <si>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</si>
  <si>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</si>
  <si>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</si>
  <si>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</si>
  <si>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</si>
  <si>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</si>
  <si>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</si>
  <si>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</si>
  <si>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</si>
  <si>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</si>
  <si>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</si>
  <si>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</si>
  <si>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</si>
  <si>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</si>
  <si>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</si>
  <si>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</si>
  <si>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</si>
  <si>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</si>
  <si>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</si>
  <si>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</si>
  <si>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</si>
  <si>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</si>
  <si>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</si>
  <si>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</si>
  <si>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</si>
  <si>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</si>
  <si>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</si>
  <si>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</si>
  <si>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</si>
  <si>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</si>
  <si>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</si>
  <si>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</si>
  <si>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</si>
  <si>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</si>
  <si>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</si>
  <si>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</si>
  <si>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</si>
  <si>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</si>
  <si>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</si>
  <si>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</si>
  <si>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</si>
  <si>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</si>
  <si>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</si>
  <si>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</si>
  <si>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</si>
  <si>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</si>
  <si>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</si>
  <si>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</si>
  <si>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</si>
  <si>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</si>
  <si>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</si>
  <si>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</si>
  <si>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</si>
  <si>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</si>
  <si>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</si>
  <si>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</si>
  <si>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</si>
  <si>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</si>
  <si>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</si>
  <si>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</si>
  <si>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</si>
  <si>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</si>
  <si>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</si>
  <si>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</si>
  <si>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</si>
  <si>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</si>
  <si>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</si>
  <si>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</si>
  <si>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</si>
  <si>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</si>
  <si>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</si>
  <si>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</si>
  <si>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</si>
  <si>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</si>
  <si>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</si>
  <si>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</si>
  <si>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</si>
  <si>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</si>
  <si>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</si>
  <si>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</si>
  <si>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</si>
  <si>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</si>
  <si>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</si>
  <si>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</si>
  <si>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</si>
  <si>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</si>
  <si>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</si>
  <si>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</si>
  <si>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</si>
  <si>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</si>
  <si>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</si>
  <si>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</si>
  <si>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</si>
  <si>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</si>
  <si>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</si>
  <si>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</si>
  <si>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</si>
  <si>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</si>
  <si>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</si>
  <si>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</si>
  <si>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</si>
  <si>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</si>
  <si>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</si>
  <si>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</si>
  <si>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</si>
  <si>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</si>
  <si>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</si>
  <si>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</si>
  <si>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</si>
  <si>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</si>
  <si>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</si>
  <si>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</si>
  <si>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</si>
  <si>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</si>
  <si>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</si>
  <si>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</si>
  <si>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</si>
  <si>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</si>
  <si>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</si>
  <si>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</si>
  <si>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</si>
  <si>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</si>
  <si>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</si>
  <si>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</si>
  <si>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</si>
  <si>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</si>
  <si>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</si>
  <si>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</si>
  <si>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</si>
  <si>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</si>
  <si>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</si>
  <si>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</si>
  <si>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</si>
  <si>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</si>
  <si>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</si>
  <si>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</si>
  <si>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</si>
  <si>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</si>
  <si>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</si>
  <si>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</si>
  <si>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</si>
  <si>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</si>
  <si>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</si>
  <si>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</si>
  <si>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</si>
  <si>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</si>
  <si>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</si>
  <si>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</si>
  <si>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</si>
  <si>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</si>
  <si>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</si>
  <si>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</si>
  <si>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</si>
  <si>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</si>
  <si>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</si>
  <si>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</si>
  <si>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</si>
  <si>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</si>
  <si>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</si>
  <si>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</si>
  <si>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</si>
  <si>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</si>
  <si>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</si>
  <si>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</si>
  <si>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</si>
  <si>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</si>
  <si>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</si>
  <si>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</si>
  <si>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</si>
  <si>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</si>
  <si>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</si>
  <si>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</si>
  <si>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</si>
  <si>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</si>
  <si>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</si>
  <si>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</si>
  <si>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</si>
  <si>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</si>
  <si>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</si>
  <si>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</si>
  <si>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</si>
  <si>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</si>
  <si>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</si>
  <si>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</si>
  <si>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</si>
  <si>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</si>
  <si>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</si>
  <si>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</si>
  <si>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</si>
  <si>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</si>
  <si>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</si>
  <si>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</si>
  <si>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</si>
  <si>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</si>
  <si>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</si>
  <si>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</si>
  <si>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</si>
  <si>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</si>
  <si>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</si>
  <si>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</si>
  <si>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</si>
  <si>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</si>
  <si>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</si>
  <si>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</si>
  <si>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</si>
  <si>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</si>
  <si>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</si>
  <si>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</si>
  <si>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</si>
  <si>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</si>
  <si>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</si>
  <si>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</si>
  <si>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</si>
  <si>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</si>
  <si>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</si>
  <si>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</si>
  <si>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</si>
  <si>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</si>
  <si>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</si>
  <si>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</si>
  <si>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</si>
  <si>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</si>
  <si>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</si>
  <si>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</si>
  <si>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</si>
  <si>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</si>
  <si>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</si>
  <si>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</si>
  <si>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</si>
  <si>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</si>
  <si>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</si>
  <si>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</si>
  <si>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</si>
  <si>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</si>
  <si>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</si>
  <si>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</si>
  <si>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</si>
  <si>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</si>
  <si>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</si>
  <si>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</si>
  <si>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</si>
  <si>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</si>
  <si>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</si>
  <si>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</si>
  <si>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</si>
  <si>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</si>
  <si>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</si>
  <si>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</si>
  <si>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</si>
  <si>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</si>
  <si>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</si>
  <si>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</si>
  <si>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</si>
  <si>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</si>
  <si>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</si>
  <si>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</si>
  <si>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</si>
  <si>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</si>
  <si>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</si>
  <si>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</si>
  <si>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</si>
  <si>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</si>
  <si>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</si>
  <si>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</si>
  <si>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</si>
  <si>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</si>
  <si>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</si>
  <si>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</si>
  <si>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</si>
  <si>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</si>
  <si>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</si>
  <si>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</si>
  <si>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</si>
  <si>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</si>
  <si>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</si>
  <si>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</si>
  <si>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</si>
  <si>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</si>
  <si>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</si>
  <si>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</si>
  <si>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</si>
  <si>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</si>
  <si>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</si>
  <si>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</si>
  <si>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</si>
  <si>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</si>
  <si>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</si>
  <si>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</si>
  <si>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</si>
  <si>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</si>
  <si>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</si>
  <si>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</si>
  <si>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</si>
  <si>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</si>
  <si>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</si>
  <si>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</si>
  <si>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</si>
  <si>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</si>
  <si>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</si>
  <si>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</si>
  <si>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</si>
  <si>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</si>
  <si>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</si>
  <si>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</si>
  <si>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</si>
  <si>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</si>
  <si>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</si>
  <si>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</si>
  <si>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</si>
  <si>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</si>
  <si>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</si>
  <si>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</si>
  <si>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</si>
  <si>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</si>
  <si>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</si>
  <si>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</si>
  <si>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</si>
  <si>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</si>
  <si>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</si>
  <si>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</si>
  <si>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</si>
  <si>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</si>
  <si>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</si>
  <si>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</si>
  <si>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</si>
  <si>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</si>
  <si>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</si>
  <si>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</si>
  <si>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</si>
  <si>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</si>
  <si>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</si>
  <si>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</si>
  <si>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</si>
  <si>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</si>
  <si>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</si>
  <si>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</si>
  <si>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</si>
  <si>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</si>
  <si>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</si>
  <si>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</si>
  <si>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</si>
  <si>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</si>
  <si>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</si>
  <si>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</si>
  <si>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</si>
  <si>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</si>
  <si>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</si>
  <si>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</si>
  <si>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</si>
  <si>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</si>
  <si>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</si>
  <si>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</si>
  <si>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</si>
  <si>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</si>
  <si>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</si>
  <si>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</si>
  <si>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</si>
  <si>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</si>
  <si>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</si>
  <si>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</si>
  <si>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</si>
  <si>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</si>
  <si>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</si>
  <si>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</si>
  <si>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</si>
  <si>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</si>
  <si>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</si>
  <si>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</si>
  <si>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</si>
  <si>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</si>
  <si>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</si>
  <si>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</si>
  <si>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</si>
  <si>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</si>
  <si>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</si>
  <si>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</si>
  <si>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</si>
  <si>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</si>
  <si>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</si>
  <si>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</si>
  <si>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</si>
  <si>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</si>
  <si>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</si>
  <si>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</si>
  <si>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</si>
  <si>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</si>
  <si>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</si>
  <si>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</si>
  <si>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</si>
  <si>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</si>
  <si>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</si>
  <si>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</si>
  <si>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</si>
  <si>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</si>
  <si>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</si>
  <si>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</si>
  <si>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</si>
  <si>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</si>
  <si>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</si>
  <si>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</si>
  <si>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</si>
  <si>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</si>
  <si>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</si>
  <si>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</si>
  <si>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</si>
  <si>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</si>
  <si>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</si>
  <si>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</si>
  <si>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</si>
  <si>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</si>
  <si>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</si>
  <si>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</si>
  <si>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</si>
  <si>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</si>
  <si>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</si>
  <si>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</si>
  <si>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</si>
  <si>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</si>
  <si>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</si>
  <si>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</si>
  <si>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</si>
  <si>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</si>
  <si>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</si>
  <si>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</si>
  <si>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</si>
  <si>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</si>
  <si>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</si>
  <si>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</si>
  <si>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</si>
  <si>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</si>
  <si>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</si>
  <si>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</si>
  <si>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</si>
  <si>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</si>
  <si>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</si>
  <si>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</si>
  <si>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</si>
  <si>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</si>
  <si>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</si>
  <si>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</si>
  <si>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</si>
  <si>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</si>
  <si>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</si>
  <si>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</si>
  <si>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</si>
  <si>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</si>
  <si>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</si>
  <si>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</si>
  <si>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</si>
  <si>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</si>
  <si>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</si>
  <si>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</si>
  <si>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</si>
  <si>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</si>
  <si>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</si>
  <si>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</si>
  <si>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</si>
  <si>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</si>
  <si>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</si>
  <si>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</si>
  <si>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</si>
  <si>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</si>
  <si>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</si>
  <si>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</si>
  <si>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</si>
  <si>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</si>
  <si>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</si>
  <si>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</si>
  <si>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</si>
  <si>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</si>
  <si>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</si>
  <si>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</si>
  <si>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</si>
  <si>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</si>
  <si>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</si>
  <si>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</si>
  <si>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</si>
  <si>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</si>
  <si>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</si>
  <si>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</si>
  <si>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</si>
  <si>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</si>
  <si>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</si>
  <si>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</si>
  <si>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</si>
  <si>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</si>
  <si>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</si>
  <si>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</si>
  <si>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</si>
  <si>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</si>
  <si>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</si>
  <si>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</si>
  <si>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</si>
  <si>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</si>
  <si>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</si>
  <si>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</si>
  <si>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</si>
  <si>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</si>
  <si>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</si>
  <si>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</si>
  <si>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</si>
  <si>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</si>
  <si>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</si>
  <si>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</si>
  <si>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</si>
  <si>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</si>
  <si>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</si>
  <si>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</si>
  <si>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</si>
  <si>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</si>
  <si>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</si>
  <si>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</si>
  <si>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</si>
  <si>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</si>
  <si>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</si>
  <si>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</si>
  <si>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</si>
  <si>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</si>
  <si>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</si>
  <si>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</si>
  <si>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</si>
  <si>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</si>
  <si>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</si>
  <si>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</si>
  <si>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</si>
  <si>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</si>
  <si>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</si>
  <si>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</si>
  <si>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</si>
  <si>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</si>
  <si>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</si>
  <si>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</si>
  <si>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</si>
  <si>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</si>
  <si>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</si>
  <si>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</si>
  <si>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</si>
  <si>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</si>
  <si>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</si>
  <si>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</si>
  <si>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</si>
  <si>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</si>
  <si>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</si>
  <si>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</si>
  <si>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</si>
  <si>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</si>
  <si>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</si>
  <si>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</si>
  <si>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</si>
  <si>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</si>
  <si>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</si>
  <si>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</si>
  <si>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</si>
  <si>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</si>
  <si>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</si>
  <si>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</si>
  <si>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</si>
  <si>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</si>
  <si>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</si>
  <si>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</si>
  <si>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</si>
  <si>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</si>
  <si>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</si>
  <si>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</si>
  <si>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</si>
  <si>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</si>
  <si>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</si>
  <si>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</si>
  <si>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</si>
  <si>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</si>
  <si>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</si>
  <si>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</si>
  <si>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</si>
  <si>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</si>
  <si>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</si>
  <si>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</si>
  <si>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</si>
  <si>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</si>
  <si>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</si>
  <si>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</si>
  <si>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</si>
  <si>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</si>
  <si>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</si>
  <si>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</si>
  <si>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</si>
  <si>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</si>
  <si>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</si>
  <si>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</si>
  <si>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</si>
  <si>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</si>
  <si>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</si>
  <si>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</si>
  <si>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</si>
  <si>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</si>
  <si>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</si>
  <si>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</si>
  <si>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</si>
  <si>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</si>
  <si>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</si>
  <si>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</si>
  <si>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</si>
  <si>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</si>
  <si>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</si>
  <si>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</si>
  <si>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</si>
  <si>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</si>
  <si>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</si>
  <si>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</si>
  <si>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</si>
  <si>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</si>
  <si>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</si>
  <si>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</si>
  <si>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</si>
  <si>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</si>
  <si>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</si>
  <si>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</si>
  <si>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</si>
  <si>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</si>
  <si>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</si>
  <si>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</si>
  <si>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</si>
  <si>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</si>
  <si>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</si>
  <si>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</si>
  <si>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</si>
  <si>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</si>
  <si>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</si>
  <si>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</si>
  <si>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</si>
  <si>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</si>
  <si>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</si>
  <si>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</si>
  <si>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</si>
  <si>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</si>
  <si>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</si>
  <si>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</si>
  <si>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</si>
  <si>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</si>
  <si>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</si>
  <si>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</si>
  <si>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</si>
  <si>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</si>
  <si>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</si>
  <si>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</si>
  <si>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</si>
  <si>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</si>
  <si>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</si>
  <si>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</si>
  <si>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</si>
  <si>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</si>
  <si>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</si>
  <si>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</si>
  <si>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</si>
  <si>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</si>
  <si>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</si>
  <si>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</si>
  <si>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</si>
  <si>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</si>
  <si>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</si>
  <si>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</si>
  <si>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</si>
  <si>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</si>
  <si>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</si>
  <si>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</si>
  <si>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</si>
  <si>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</si>
  <si>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</si>
  <si>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</si>
  <si>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</si>
  <si>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</si>
  <si>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</si>
  <si>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</si>
  <si>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</si>
  <si>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</si>
  <si>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</si>
  <si>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</si>
  <si>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</si>
  <si>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</si>
  <si>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</si>
  <si>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</si>
  <si>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</si>
  <si>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</si>
  <si>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</si>
  <si>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</si>
  <si>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</si>
  <si>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</si>
  <si>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</si>
  <si>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</si>
  <si>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</si>
  <si>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</si>
  <si>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</si>
  <si>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</si>
  <si>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</si>
  <si>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</si>
  <si>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</si>
  <si>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</si>
  <si>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</si>
  <si>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</si>
  <si>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</si>
  <si>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</si>
  <si>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</si>
  <si>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</si>
  <si>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</si>
  <si>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</si>
  <si>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</si>
  <si>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</si>
  <si>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</si>
  <si>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</si>
  <si>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</si>
  <si>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</si>
  <si>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</si>
  <si>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</si>
  <si>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</si>
  <si>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</si>
  <si>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</si>
  <si>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</si>
  <si>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</si>
  <si>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</si>
  <si>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</si>
  <si>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</si>
  <si>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</si>
  <si>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</si>
  <si>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</si>
  <si>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</si>
  <si>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</si>
  <si>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</si>
  <si>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</si>
  <si>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</si>
  <si>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</si>
  <si>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</si>
  <si>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</si>
  <si>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</si>
  <si>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</si>
  <si>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</si>
  <si>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</si>
  <si>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</si>
  <si>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</si>
  <si>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</si>
  <si>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</si>
  <si>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</si>
  <si>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</si>
  <si>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</si>
  <si>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</si>
  <si>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</si>
  <si>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</si>
  <si>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</si>
  <si>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</si>
  <si>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</si>
  <si>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</si>
  <si>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</si>
  <si>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</si>
  <si>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</si>
  <si>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</si>
  <si>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</si>
  <si>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</si>
  <si>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</si>
  <si>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</si>
  <si>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</si>
  <si>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</si>
  <si>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</si>
  <si>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</si>
  <si>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</si>
  <si>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</si>
  <si>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</si>
  <si>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</si>
  <si>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</si>
  <si>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</si>
  <si>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</si>
  <si>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</si>
  <si>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</si>
  <si>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</si>
  <si>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</si>
  <si>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</si>
  <si>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</si>
  <si>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</si>
  <si>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</si>
  <si>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</si>
  <si>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</si>
  <si>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</si>
  <si>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</si>
  <si>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</si>
  <si>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</si>
  <si>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</si>
  <si>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</si>
  <si>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</si>
  <si>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</si>
  <si>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</si>
  <si>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</si>
  <si>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</si>
  <si>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</si>
  <si>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</si>
  <si>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</si>
  <si>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</si>
  <si>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</si>
  <si>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</si>
  <si>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</si>
  <si>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</si>
  <si>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</si>
  <si>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</si>
  <si>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</si>
  <si>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</si>
  <si>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</si>
  <si>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</si>
  <si>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</si>
  <si>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</si>
  <si>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</si>
  <si>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</si>
  <si>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</si>
  <si>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</si>
  <si>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</si>
  <si>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</si>
  <si>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</si>
  <si>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</si>
  <si>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</si>
  <si>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</si>
  <si>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</si>
  <si>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</si>
  <si>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</si>
  <si>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</si>
  <si>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</si>
  <si>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</si>
  <si>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</si>
  <si>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</si>
  <si>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</si>
  <si>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</si>
  <si>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</si>
  <si>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</si>
  <si>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</si>
  <si>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</si>
  <si>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</si>
  <si>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</si>
  <si>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</si>
  <si>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</si>
  <si>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</si>
  <si>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</si>
  <si>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</si>
  <si>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</si>
  <si>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</si>
  <si>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</si>
  <si>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</si>
  <si>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</si>
  <si>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</si>
  <si>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</si>
  <si>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</si>
  <si>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</si>
  <si>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</si>
  <si>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</si>
  <si>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</si>
  <si>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</si>
  <si>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</si>
  <si>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</si>
  <si>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</si>
  <si>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</si>
  <si>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</si>
  <si>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</si>
  <si>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</si>
  <si>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</si>
  <si>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</si>
  <si>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</si>
  <si>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</si>
  <si>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</si>
  <si>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</si>
  <si>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</si>
  <si>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</si>
  <si>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</si>
  <si>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</si>
  <si>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</si>
  <si>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</si>
  <si>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</si>
  <si>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</si>
  <si>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</si>
  <si>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</si>
  <si>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</si>
  <si>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</si>
  <si>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</si>
  <si>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</si>
  <si>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</si>
  <si>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</si>
  <si>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</si>
  <si>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</si>
  <si>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</si>
  <si>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</si>
  <si>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</si>
  <si>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</si>
  <si>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</si>
  <si>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</si>
  <si>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</si>
  <si>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</si>
  <si>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</si>
  <si>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</si>
  <si>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</si>
  <si>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</si>
  <si>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</si>
  <si>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</si>
  <si>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</si>
  <si>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</si>
  <si>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</si>
  <si>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</si>
  <si>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</si>
  <si>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</si>
  <si>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</si>
  <si>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</si>
  <si>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</si>
  <si>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</si>
  <si>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</si>
  <si>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</si>
  <si>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</si>
  <si>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</si>
  <si>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</si>
  <si>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</si>
  <si>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</si>
  <si>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</si>
  <si>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</si>
  <si>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</si>
  <si>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</si>
  <si>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</si>
  <si>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</si>
  <si>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</si>
  <si>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</si>
  <si>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</si>
  <si>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</si>
  <si>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</si>
  <si>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</si>
  <si>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</si>
  <si>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</si>
  <si>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</si>
  <si>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</si>
  <si>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</si>
  <si>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</si>
  <si>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</si>
  <si>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</si>
  <si>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</si>
  <si>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</si>
  <si>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</si>
  <si>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</si>
  <si>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</si>
  <si>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</si>
  <si>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</si>
  <si>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</si>
  <si>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</si>
  <si>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</si>
  <si>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</si>
  <si>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</si>
  <si>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</si>
  <si>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</si>
  <si>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</si>
  <si>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</si>
  <si>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</si>
  <si>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</si>
  <si>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</si>
  <si>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</si>
  <si>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</si>
  <si>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</si>
  <si>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</si>
  <si>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</si>
  <si>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</si>
  <si>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</si>
  <si>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</si>
  <si>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</si>
  <si>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</si>
  <si>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</si>
  <si>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</si>
  <si>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</si>
  <si>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</si>
  <si>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</si>
  <si>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</si>
  <si>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</si>
  <si>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</si>
  <si>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</si>
  <si>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</si>
  <si>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</si>
  <si>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</si>
  <si>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</si>
  <si>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</si>
  <si>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</si>
  <si>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</si>
  <si>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</si>
  <si>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</si>
  <si>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</si>
  <si>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</si>
  <si>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</si>
  <si>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</si>
  <si>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</si>
  <si>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</si>
  <si>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</si>
  <si>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</si>
  <si>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</si>
  <si>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</si>
  <si>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</si>
  <si>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</si>
  <si>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</si>
  <si>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</si>
  <si>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</si>
  <si>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</si>
  <si>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</si>
  <si>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</si>
  <si>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</si>
  <si>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</si>
  <si>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</si>
  <si>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</si>
  <si>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</si>
  <si>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</si>
  <si>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</si>
  <si>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</si>
  <si>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</si>
  <si>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</si>
  <si>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</si>
  <si>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</si>
  <si>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</si>
  <si>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</si>
  <si>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</si>
  <si>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</si>
  <si>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</si>
  <si>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</si>
  <si>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</si>
  <si>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</si>
  <si>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</si>
  <si>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</si>
  <si>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</si>
  <si>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</si>
  <si>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</si>
  <si>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</si>
  <si>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</si>
  <si>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</si>
  <si>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</si>
  <si>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</si>
  <si>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</si>
  <si>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</si>
  <si>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</si>
  <si>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</si>
  <si>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</si>
  <si>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</si>
  <si>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</si>
  <si>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</si>
  <si>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</si>
  <si>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</si>
  <si>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</si>
  <si>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</si>
  <si>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</si>
  <si>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</si>
  <si>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</si>
  <si>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</si>
  <si>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</si>
  <si>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</si>
  <si>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</si>
  <si>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</si>
  <si>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</si>
  <si>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</si>
  <si>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</si>
  <si>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</si>
  <si>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</si>
  <si>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</si>
  <si>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</si>
  <si>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</si>
  <si>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</si>
  <si>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</si>
  <si>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</si>
  <si>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</si>
  <si>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</si>
  <si>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</si>
  <si>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</si>
  <si>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</si>
  <si>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</si>
  <si>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</si>
  <si>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</si>
  <si>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</si>
  <si>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</si>
  <si>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</si>
  <si>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</si>
  <si>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</si>
  <si>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</si>
  <si>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</si>
  <si>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</si>
  <si>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</si>
  <si>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</si>
  <si>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</si>
  <si>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</si>
  <si>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</si>
  <si>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</si>
  <si>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</si>
  <si>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</si>
  <si>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</si>
  <si>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</si>
  <si>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</si>
  <si>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</si>
  <si>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</si>
  <si>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</si>
  <si>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</si>
  <si>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</si>
  <si>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</si>
  <si>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</si>
  <si>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</si>
  <si>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</si>
  <si>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</si>
  <si>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</si>
  <si>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</si>
  <si>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</si>
  <si>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</si>
  <si>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</si>
  <si>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</si>
  <si>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</si>
  <si>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</si>
  <si>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</si>
  <si>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</si>
  <si>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</si>
  <si>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</si>
  <si>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</si>
  <si>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</si>
  <si>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</si>
  <si>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</si>
  <si>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</si>
  <si>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</si>
  <si>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</si>
  <si>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</si>
  <si>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</si>
  <si>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</si>
  <si>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</si>
  <si>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</si>
  <si>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</si>
  <si>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</si>
  <si>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</si>
  <si>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</si>
  <si>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</si>
  <si>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</si>
  <si>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</si>
  <si>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</si>
  <si>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</si>
  <si>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</si>
  <si>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</si>
  <si>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</si>
  <si>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</si>
  <si>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</si>
  <si>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</si>
  <si>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</si>
  <si>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</si>
  <si>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</si>
  <si>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</si>
  <si>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</si>
  <si>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</si>
  <si>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</si>
  <si>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</si>
  <si>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</si>
  <si>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</si>
  <si>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</si>
  <si>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</si>
  <si>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</si>
  <si>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</si>
  <si>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</si>
  <si>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</si>
  <si>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</si>
  <si>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</si>
  <si>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</si>
  <si>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</si>
  <si>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</si>
  <si>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</si>
  <si>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</si>
  <si>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</si>
  <si>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</si>
  <si>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</si>
  <si>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</si>
  <si>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</si>
  <si>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</si>
  <si>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</si>
  <si>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</si>
  <si>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</si>
  <si>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</si>
  <si>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</si>
  <si>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</si>
  <si>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</si>
  <si>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</si>
  <si>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</si>
  <si>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</si>
  <si>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</si>
  <si>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</si>
  <si>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</si>
  <si>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</si>
  <si>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</si>
  <si>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</si>
  <si>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</si>
  <si>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</si>
  <si>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</si>
  <si>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</si>
  <si>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</si>
  <si>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</si>
  <si>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</si>
  <si>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</si>
  <si>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</si>
  <si>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</si>
  <si>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</si>
  <si>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</si>
  <si>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</si>
  <si>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</si>
  <si>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</si>
  <si>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</si>
  <si>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</si>
  <si>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</si>
  <si>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</si>
  <si>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</si>
  <si>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</si>
  <si>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</si>
  <si>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</si>
  <si>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</si>
  <si>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</si>
  <si>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</si>
  <si>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</si>
  <si>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</si>
  <si>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</si>
  <si>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</si>
  <si>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</si>
  <si>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</si>
  <si>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</si>
  <si>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</si>
  <si>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</si>
  <si>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</si>
  <si>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</si>
  <si>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</si>
  <si>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</si>
  <si>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</si>
  <si>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</si>
  <si>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</si>
  <si>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</si>
  <si>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</si>
  <si>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</si>
  <si>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</si>
  <si>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</si>
  <si>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</si>
  <si>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</si>
  <si>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</si>
  <si>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</si>
  <si>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</si>
  <si>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</si>
  <si>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</si>
  <si>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</si>
  <si>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</si>
  <si>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</si>
  <si>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</si>
  <si>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</si>
  <si>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</si>
  <si>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</si>
  <si>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</si>
  <si>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</si>
  <si>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</si>
  <si>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</si>
  <si>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</si>
  <si>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</si>
  <si>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</si>
  <si>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</si>
  <si>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</si>
  <si>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</si>
  <si>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</si>
  <si>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</si>
  <si>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</si>
  <si>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</si>
  <si>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</si>
  <si>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</si>
  <si>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</si>
  <si>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</si>
  <si>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</si>
  <si>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</si>
  <si>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</si>
  <si>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</si>
  <si>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</si>
  <si>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</si>
  <si>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</si>
  <si>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</si>
  <si>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</si>
  <si>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</si>
  <si>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</si>
  <si>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</si>
  <si>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</si>
  <si>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</si>
  <si>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</si>
  <si>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</si>
  <si>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</si>
  <si>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</si>
  <si>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</si>
  <si>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</si>
  <si>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</si>
  <si>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</si>
  <si>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</si>
  <si>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</si>
  <si>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</si>
  <si>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</si>
  <si>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</si>
  <si>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</si>
  <si>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</si>
  <si>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</si>
  <si>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</si>
  <si>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</si>
  <si>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</si>
  <si>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</si>
  <si>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</si>
  <si>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</si>
  <si>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</si>
  <si>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</si>
  <si>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</si>
  <si>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</si>
  <si>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</si>
  <si>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</si>
  <si>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</si>
  <si>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</si>
  <si>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</si>
  <si>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</si>
  <si>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</si>
  <si>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</si>
  <si>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</si>
  <si>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</si>
  <si>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</si>
  <si>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</si>
  <si>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</si>
  <si>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</si>
  <si>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</si>
  <si>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</si>
  <si>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</si>
  <si>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</si>
  <si>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</si>
  <si>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</si>
  <si>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</si>
  <si>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</si>
  <si>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</si>
  <si>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</si>
  <si>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</si>
  <si>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</si>
  <si>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</si>
  <si>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</si>
  <si>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</si>
  <si>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</si>
  <si>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</si>
  <si>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</si>
  <si>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</si>
  <si>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</si>
  <si>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</si>
  <si>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</si>
  <si>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</si>
  <si>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</si>
  <si>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</si>
  <si>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</si>
  <si>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</si>
  <si>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</si>
  <si>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</si>
  <si>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</si>
  <si>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</si>
  <si>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</si>
  <si>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</si>
  <si>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</si>
  <si>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</si>
  <si>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</si>
  <si>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</si>
  <si>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</si>
  <si>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</si>
  <si>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</si>
  <si>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</si>
  <si>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</si>
  <si>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</si>
  <si>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</si>
  <si>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</si>
  <si>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</si>
  <si>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</si>
  <si>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</si>
  <si>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</si>
  <si>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</si>
  <si>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</si>
  <si>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</si>
  <si>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</si>
  <si>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</si>
  <si>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</si>
  <si>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</si>
  <si>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</si>
  <si>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</si>
  <si>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</si>
  <si>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</si>
  <si>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</si>
  <si>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</si>
  <si>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</si>
  <si>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</si>
  <si>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</si>
  <si>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</si>
  <si>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</si>
  <si>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</si>
  <si>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</si>
  <si>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</si>
  <si>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</si>
  <si>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</si>
  <si>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</si>
  <si>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</si>
  <si>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</si>
  <si>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</si>
  <si>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</si>
  <si>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</si>
  <si>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</si>
  <si>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</si>
  <si>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</si>
  <si>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</si>
  <si>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</si>
  <si>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</si>
  <si>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</si>
  <si>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</si>
  <si>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</si>
  <si>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</si>
  <si>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</si>
  <si>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</si>
  <si>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</si>
  <si>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</si>
  <si>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</si>
  <si>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</si>
  <si>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</si>
  <si>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</si>
  <si>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</si>
  <si>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</si>
  <si>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</si>
  <si>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</si>
  <si>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</si>
  <si>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</si>
  <si>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</si>
  <si>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</si>
  <si>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</si>
  <si>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</si>
  <si>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</si>
  <si>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</si>
  <si>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</si>
  <si>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</si>
  <si>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</si>
  <si>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</si>
  <si>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</si>
  <si>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</si>
  <si>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</si>
  <si>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</si>
  <si>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</si>
  <si>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</si>
  <si>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</si>
  <si>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</si>
  <si>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</si>
  <si>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</si>
  <si>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</si>
  <si>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</si>
  <si>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</si>
  <si>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</si>
  <si>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</si>
  <si>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</si>
  <si>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</si>
  <si>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</si>
  <si>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</si>
  <si>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</si>
  <si>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</si>
  <si>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</si>
  <si>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</si>
  <si>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</si>
  <si>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</si>
  <si>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</si>
  <si>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</si>
  <si>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</si>
  <si>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</si>
  <si>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</si>
  <si>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</si>
  <si>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</si>
  <si>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</si>
  <si>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</si>
  <si>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</si>
  <si>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</si>
  <si>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</si>
  <si>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</si>
  <si>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</si>
  <si>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</si>
  <si>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</si>
  <si>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</si>
  <si>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</si>
  <si>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</si>
  <si>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</si>
  <si>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</si>
  <si>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</si>
  <si>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</si>
  <si>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</si>
  <si>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</si>
  <si>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</si>
  <si>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</si>
  <si>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</si>
  <si>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</si>
  <si>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</si>
  <si>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</si>
  <si>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</si>
  <si>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</si>
  <si>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</si>
  <si>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</si>
  <si>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</si>
  <si>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</si>
  <si>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</si>
  <si>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</si>
  <si>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</si>
  <si>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</si>
  <si>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</si>
  <si>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</si>
  <si>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</si>
  <si>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</si>
  <si>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</si>
  <si>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</si>
  <si>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</si>
  <si>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</si>
  <si>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</si>
  <si>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</si>
  <si>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</si>
  <si>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</si>
  <si>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</si>
  <si>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</si>
  <si>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</si>
  <si>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</si>
  <si>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</si>
  <si>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</si>
  <si>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</si>
  <si>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</si>
  <si>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</si>
  <si>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</si>
  <si>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</si>
  <si>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</si>
  <si>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</si>
  <si>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</si>
  <si>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</si>
  <si>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</si>
  <si>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</si>
  <si>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</si>
  <si>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</si>
  <si>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</si>
  <si>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</si>
  <si>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</si>
  <si>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</si>
  <si>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</si>
  <si>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</si>
  <si>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</si>
  <si>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</si>
  <si>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</si>
  <si>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</si>
  <si>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</si>
  <si>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</si>
  <si>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</si>
  <si>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</si>
  <si>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</si>
  <si>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</si>
  <si>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</si>
  <si>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</si>
  <si>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</si>
  <si>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</si>
  <si>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</si>
  <si>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</si>
  <si>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</si>
  <si>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</si>
  <si>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</si>
  <si>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</si>
  <si>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</si>
  <si>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</si>
  <si>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</si>
  <si>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</si>
  <si>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</si>
  <si>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</si>
  <si>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</si>
  <si>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</si>
  <si>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</si>
  <si>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</si>
  <si>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</si>
  <si>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</si>
  <si>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</si>
  <si>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</si>
  <si>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</si>
  <si>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</si>
  <si>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</si>
  <si>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</si>
  <si>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</si>
  <si>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</si>
  <si>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</si>
  <si>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</si>
  <si>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</si>
  <si>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</si>
  <si>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</si>
  <si>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</si>
  <si>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</si>
  <si>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</si>
  <si>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</si>
  <si>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</si>
  <si>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</si>
  <si>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</si>
  <si>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</si>
  <si>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</si>
  <si>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</si>
  <si>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</si>
  <si>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</si>
  <si>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</si>
  <si>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</si>
  <si>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</si>
  <si>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</si>
  <si>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</si>
  <si>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</si>
  <si>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</si>
  <si>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</si>
  <si>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</si>
  <si>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</si>
  <si>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</si>
  <si>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</si>
  <si>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</si>
  <si>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</si>
  <si>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</si>
  <si>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</si>
  <si>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</si>
  <si>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</si>
  <si>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</si>
  <si>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</si>
  <si>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</si>
  <si>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</si>
  <si>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</si>
  <si>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</si>
  <si>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</si>
  <si>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</si>
  <si>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</si>
  <si>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</si>
  <si>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</si>
  <si>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</si>
  <si>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</si>
  <si>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</si>
  <si>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</si>
  <si>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</si>
  <si>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</si>
  <si>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</si>
  <si>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</si>
  <si>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</si>
  <si>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</si>
  <si>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</si>
  <si>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</si>
  <si>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</si>
  <si>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</si>
  <si>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</si>
  <si>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</si>
  <si>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</si>
  <si>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</si>
  <si>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</si>
  <si>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</si>
  <si>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</si>
  <si>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</si>
  <si>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</si>
  <si>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</si>
  <si>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</si>
  <si>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</si>
  <si>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</si>
  <si>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</si>
  <si>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</si>
  <si>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</si>
  <si>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</si>
  <si>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</si>
  <si>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</si>
  <si>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</si>
  <si>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</si>
  <si>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</si>
  <si>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</si>
  <si>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</si>
  <si>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</si>
  <si>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</si>
  <si>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</si>
  <si>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</si>
  <si>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</si>
  <si>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</si>
  <si>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</si>
  <si>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</si>
  <si>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</si>
  <si>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</si>
  <si>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</si>
  <si>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</si>
  <si>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</si>
  <si>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</si>
  <si>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</si>
  <si>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</si>
  <si>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</si>
  <si>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</si>
  <si>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</si>
  <si>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</si>
  <si>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</si>
  <si>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</si>
  <si>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</si>
  <si>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</si>
  <si>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</si>
  <si>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</si>
  <si>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</si>
  <si>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</si>
  <si>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</si>
  <si>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</si>
  <si>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</si>
  <si>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</si>
  <si>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</si>
  <si>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</si>
  <si>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</si>
  <si>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</si>
  <si>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</si>
  <si>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</si>
  <si>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</si>
  <si>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</si>
  <si>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</si>
  <si>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</si>
  <si>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</si>
  <si>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</si>
  <si>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</si>
  <si>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</si>
  <si>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</si>
  <si>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</si>
  <si>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</si>
  <si>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</si>
  <si>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</si>
  <si>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</si>
  <si>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</si>
  <si>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</si>
  <si>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</si>
  <si>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</si>
  <si>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</si>
  <si>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</si>
  <si>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</si>
  <si>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</si>
  <si>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</si>
  <si>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</si>
  <si>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</si>
  <si>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</si>
  <si>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</si>
  <si>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</si>
  <si>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</si>
  <si>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</si>
  <si>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</si>
  <si>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</si>
  <si>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</si>
  <si>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</si>
  <si>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</si>
  <si>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</si>
  <si>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</si>
  <si>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</si>
  <si>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</si>
  <si>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</si>
  <si>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</si>
  <si>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</si>
  <si>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</si>
  <si>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</si>
  <si>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</si>
  <si>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</si>
  <si>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</si>
  <si>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</si>
  <si>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</si>
  <si>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</si>
  <si>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</si>
  <si>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</si>
  <si>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</si>
  <si>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</si>
  <si>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</si>
  <si>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</si>
  <si>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</si>
  <si>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</si>
  <si>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</si>
  <si>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</si>
  <si>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</si>
  <si>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</si>
  <si>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</si>
  <si>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</si>
  <si>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</si>
  <si>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</si>
  <si>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</si>
  <si>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</si>
  <si>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</si>
  <si>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</si>
  <si>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</si>
  <si>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</si>
  <si>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</si>
  <si>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</si>
  <si>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</si>
  <si>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</si>
  <si>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</si>
  <si>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</si>
  <si>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</si>
  <si>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</si>
  <si>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</si>
  <si>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</si>
  <si>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</si>
  <si>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</si>
  <si>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</si>
  <si>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</si>
  <si>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</si>
  <si>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</si>
  <si>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</si>
  <si>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</si>
  <si>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</si>
  <si>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</si>
  <si>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</si>
  <si>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</si>
  <si>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</si>
  <si>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</si>
  <si>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</si>
  <si>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</si>
  <si>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</si>
  <si>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</si>
  <si>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</si>
  <si>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</si>
  <si>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</si>
  <si>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</si>
  <si>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</si>
  <si>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</si>
  <si>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</si>
  <si>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</si>
  <si>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</si>
  <si>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</si>
  <si>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</si>
  <si>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</si>
  <si>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</si>
  <si>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</si>
  <si>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</si>
  <si>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</si>
  <si>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</si>
  <si>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</si>
  <si>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</si>
  <si>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</si>
  <si>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</si>
  <si>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</si>
  <si>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</si>
  <si>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</si>
  <si>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</si>
  <si>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</si>
  <si>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</si>
  <si>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</si>
  <si>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</si>
  <si>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</si>
  <si>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</si>
  <si>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</si>
  <si>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</si>
  <si>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</si>
  <si>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</si>
  <si>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</si>
  <si>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</si>
  <si>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</si>
  <si>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</si>
  <si>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</si>
  <si>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</si>
  <si>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</si>
  <si>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</si>
  <si>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</si>
  <si>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</si>
  <si>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</si>
  <si>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</si>
  <si>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</si>
  <si>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</si>
  <si>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</si>
  <si>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</si>
  <si>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</si>
  <si>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</si>
  <si>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</si>
  <si>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</si>
  <si>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</si>
  <si>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</si>
  <si>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</si>
  <si>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</si>
  <si>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</si>
  <si>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</si>
  <si>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</si>
  <si>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</si>
  <si>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</si>
  <si>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</si>
  <si>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</si>
  <si>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</si>
  <si>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</si>
  <si>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</si>
  <si>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</si>
  <si>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</si>
  <si>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</si>
  <si>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</si>
  <si>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</si>
  <si>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</si>
  <si>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</si>
  <si>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</si>
  <si>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</si>
  <si>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</si>
  <si>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</si>
  <si>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</si>
  <si>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</si>
  <si>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</si>
  <si>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</si>
  <si>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</si>
  <si>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</si>
  <si>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</si>
  <si>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</si>
  <si>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</si>
  <si>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</si>
  <si>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</si>
  <si>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</si>
  <si>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</si>
  <si>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</si>
  <si>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</si>
  <si>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</si>
  <si>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</si>
  <si>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</si>
  <si>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</si>
  <si>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</si>
  <si>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</si>
  <si>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</si>
  <si>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</si>
  <si>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</si>
  <si>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</si>
  <si>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</si>
  <si>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</si>
  <si>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</si>
  <si>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</si>
  <si>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</si>
  <si>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</si>
  <si>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</si>
  <si>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</si>
  <si>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</si>
  <si>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</si>
  <si>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</si>
  <si>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</si>
  <si>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</si>
  <si>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</si>
  <si>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</si>
  <si>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</si>
  <si>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</si>
  <si>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</si>
  <si>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</si>
  <si>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</si>
  <si>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</si>
  <si>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</si>
  <si>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</si>
  <si>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</si>
  <si>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</si>
  <si>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</si>
  <si>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</si>
  <si>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</si>
  <si>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</si>
  <si>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</si>
  <si>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</si>
  <si>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</si>
  <si>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</si>
  <si>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</si>
  <si>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</si>
  <si>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</si>
  <si>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</si>
  <si>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</si>
  <si>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</si>
  <si>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</si>
  <si>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</si>
  <si>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</si>
  <si>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</si>
  <si>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</si>
  <si>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</si>
  <si>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</si>
  <si>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</si>
  <si>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</si>
  <si>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</si>
  <si>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</si>
  <si>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</si>
  <si>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</si>
  <si>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</si>
  <si>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</si>
  <si>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</si>
  <si>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</si>
  <si>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</si>
  <si>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</si>
  <si>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</si>
  <si>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</si>
  <si>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</si>
  <si>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</si>
  <si>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</si>
  <si>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</si>
  <si>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</si>
  <si>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</si>
  <si>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</si>
  <si>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</si>
  <si>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</si>
  <si>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</si>
  <si>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</si>
  <si>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</si>
  <si>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</si>
  <si>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</si>
  <si>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</si>
  <si>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</si>
  <si>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</si>
  <si>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</si>
  <si>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</si>
  <si>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</si>
  <si>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</si>
  <si>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</si>
  <si>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</si>
  <si>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</si>
  <si>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</si>
  <si>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</si>
  <si>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</si>
  <si>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</si>
  <si>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</si>
  <si>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</si>
  <si>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</si>
  <si>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</si>
  <si>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</si>
  <si>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</si>
  <si>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</si>
  <si>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</si>
  <si>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</si>
  <si>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</si>
  <si>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</si>
  <si>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</si>
  <si>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</si>
  <si>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</si>
  <si>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</si>
  <si>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</si>
  <si>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</si>
  <si>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</si>
  <si>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</si>
  <si>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</si>
  <si>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</si>
  <si>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</si>
  <si>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</si>
  <si>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</si>
  <si>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</si>
  <si>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</si>
  <si>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</si>
  <si>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</si>
  <si>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</si>
  <si>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</si>
  <si>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</si>
  <si>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</si>
  <si>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</si>
  <si>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</si>
  <si>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</si>
  <si>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</si>
  <si>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</si>
  <si>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</si>
  <si>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</si>
  <si>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</si>
  <si>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</si>
  <si>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</si>
  <si>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</si>
  <si>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</si>
  <si>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</si>
  <si>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</si>
  <si>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</si>
  <si>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</si>
  <si>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</si>
  <si>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</si>
  <si>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</si>
  <si>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</si>
  <si>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</si>
  <si>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</si>
  <si>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</si>
  <si>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</si>
  <si>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</si>
  <si>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</si>
  <si>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</si>
  <si>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</si>
  <si>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</si>
  <si>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</si>
  <si>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</si>
  <si>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</si>
  <si>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</si>
  <si>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</si>
  <si>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</si>
  <si>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</si>
  <si>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</si>
  <si>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</si>
  <si>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</si>
  <si>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</si>
  <si>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</si>
  <si>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</si>
  <si>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</si>
  <si>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</si>
  <si>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</si>
  <si>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</si>
  <si>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</si>
  <si>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</si>
  <si>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</si>
  <si>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</si>
  <si>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</si>
  <si>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</si>
  <si>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</si>
  <si>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</si>
  <si>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</si>
  <si>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</si>
  <si>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</si>
  <si>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</si>
  <si>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</si>
  <si>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</si>
  <si>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</si>
  <si>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</si>
  <si>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</si>
  <si>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</si>
  <si>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</si>
  <si>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</si>
  <si>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</si>
  <si>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</si>
  <si>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</si>
  <si>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</si>
  <si>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</si>
  <si>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</si>
  <si>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</si>
  <si>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</si>
  <si>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</si>
  <si>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</si>
  <si>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</si>
  <si>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</si>
  <si>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</si>
  <si>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</si>
  <si>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</si>
  <si>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</si>
  <si>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</si>
  <si>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</si>
  <si>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</si>
  <si>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</si>
  <si>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</si>
  <si>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</si>
  <si>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</si>
  <si>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</si>
  <si>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</si>
  <si>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</si>
  <si>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</si>
  <si>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</si>
  <si>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</si>
  <si>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</si>
  <si>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</si>
  <si>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</si>
  <si>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</si>
  <si>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</si>
  <si>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</si>
  <si>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</si>
  <si>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</si>
  <si>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</si>
  <si>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</si>
  <si>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</si>
  <si>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</si>
  <si>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</si>
  <si>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</si>
  <si>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</si>
  <si>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</si>
  <si>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</si>
  <si>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</si>
  <si>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</si>
  <si>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</si>
  <si>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</si>
  <si>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</si>
  <si>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</si>
  <si>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</si>
  <si>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</si>
  <si>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</si>
  <si>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</si>
  <si>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</si>
  <si>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</si>
  <si>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</si>
  <si>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</si>
  <si>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</si>
  <si>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</si>
  <si>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</si>
  <si>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</si>
  <si>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</si>
  <si>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</si>
  <si>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</si>
  <si>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</si>
  <si>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</si>
  <si>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</si>
  <si>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</si>
  <si>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</si>
  <si>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</si>
  <si>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</si>
  <si>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</si>
  <si>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</si>
  <si>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</si>
  <si>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</si>
  <si>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</si>
  <si>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</si>
  <si>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</si>
  <si>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</si>
  <si>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</si>
  <si>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</si>
  <si>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</si>
  <si>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</si>
  <si>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</si>
  <si>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</si>
  <si>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</si>
  <si>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</si>
  <si>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</si>
  <si>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</si>
  <si>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</si>
  <si>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</si>
  <si>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</si>
  <si>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</si>
  <si>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</si>
  <si>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</si>
  <si>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</si>
  <si>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</si>
  <si>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</si>
  <si>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</si>
  <si>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</si>
  <si>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</si>
  <si>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</si>
  <si>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</si>
  <si>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</si>
  <si>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</si>
  <si>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</si>
  <si>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</si>
  <si>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</si>
  <si>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</si>
  <si>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</si>
  <si>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</si>
  <si>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</si>
  <si>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</si>
  <si>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</si>
  <si>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</si>
  <si>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</si>
  <si>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</si>
  <si>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</si>
  <si>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</si>
  <si>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</si>
  <si>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</si>
  <si>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</si>
  <si>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</si>
  <si>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</si>
  <si>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</si>
  <si>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</si>
  <si>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</si>
  <si>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</si>
  <si>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</si>
  <si>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</si>
  <si>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</si>
  <si>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</si>
  <si>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</si>
  <si>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</si>
  <si>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</si>
  <si>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</si>
  <si>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</si>
  <si>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</si>
  <si>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</si>
  <si>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</si>
  <si>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</si>
  <si>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</si>
  <si>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</si>
  <si>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</si>
  <si>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</si>
  <si>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</si>
  <si>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</si>
  <si>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</si>
  <si>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</si>
  <si>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</si>
  <si>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</si>
  <si>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</si>
  <si>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</si>
  <si>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</si>
  <si>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</si>
  <si>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</si>
  <si>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</si>
  <si>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</si>
  <si>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</si>
  <si>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</si>
  <si>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</si>
  <si>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</si>
  <si>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</si>
  <si>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</si>
  <si>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</si>
  <si>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</si>
  <si>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</si>
  <si>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</si>
  <si>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</si>
  <si>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</si>
  <si>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</si>
  <si>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</si>
  <si>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</si>
  <si>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</si>
  <si>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</si>
  <si>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</si>
  <si>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</si>
  <si>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</si>
  <si>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</si>
  <si>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</si>
  <si>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</si>
  <si>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</si>
  <si>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</si>
  <si>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</si>
  <si>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</si>
  <si>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</si>
  <si>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</si>
  <si>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</si>
  <si>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</si>
  <si>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</si>
  <si>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</si>
  <si>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</si>
  <si>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</si>
  <si>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</si>
  <si>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</si>
  <si>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</si>
  <si>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</si>
  <si>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</si>
  <si>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</si>
  <si>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</si>
  <si>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</si>
  <si>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</si>
  <si>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</si>
  <si>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</si>
  <si>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</si>
  <si>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</si>
  <si>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</si>
  <si>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</si>
  <si>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</si>
  <si>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</si>
  <si>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</si>
  <si>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</si>
  <si>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</si>
  <si>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</si>
  <si>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</si>
  <si>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</si>
  <si>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</si>
  <si>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</si>
  <si>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</si>
  <si>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</si>
  <si>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</si>
  <si>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</si>
  <si>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</si>
  <si>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</si>
  <si>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</si>
  <si>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</si>
  <si>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</si>
  <si>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</si>
  <si>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</si>
  <si>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</si>
  <si>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</si>
  <si>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</si>
  <si>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</si>
  <si>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</si>
  <si>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</si>
  <si>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</si>
  <si>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</si>
  <si>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</si>
  <si>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</si>
  <si>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</si>
  <si>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</si>
  <si>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</si>
  <si>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</si>
  <si>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</si>
  <si>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</si>
  <si>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</si>
  <si>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</si>
  <si>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</si>
  <si>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</si>
  <si>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</si>
  <si>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</si>
  <si>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</si>
  <si>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</si>
  <si>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</si>
  <si>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</si>
  <si>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</si>
  <si>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</si>
  <si>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</si>
  <si>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</si>
  <si>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</si>
  <si>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</si>
  <si>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</si>
  <si>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</si>
  <si>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</si>
  <si>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</si>
  <si>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</si>
  <si>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</si>
  <si>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</si>
  <si>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</si>
  <si>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</si>
  <si>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</si>
  <si>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</si>
  <si>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</si>
  <si>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</si>
  <si>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</si>
  <si>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</si>
  <si>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</si>
  <si>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</si>
  <si>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</si>
  <si>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</si>
  <si>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</si>
  <si>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</si>
  <si>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</si>
  <si>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</si>
  <si>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</si>
  <si>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</si>
  <si>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</si>
  <si>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</si>
  <si>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</si>
  <si>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</si>
  <si>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</si>
  <si>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</si>
  <si>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</si>
  <si>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</si>
  <si>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</si>
  <si>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</si>
  <si>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</si>
  <si>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</si>
  <si>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</si>
  <si>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</si>
  <si>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</si>
  <si>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</si>
  <si>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</si>
  <si>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</si>
  <si>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</si>
  <si>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</si>
  <si>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</si>
  <si>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</si>
  <si>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</si>
  <si>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</si>
  <si>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</si>
  <si>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</si>
  <si>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</si>
  <si>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</si>
  <si>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</si>
  <si>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</si>
  <si>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</si>
  <si>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</si>
  <si>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</si>
  <si>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</si>
  <si>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</si>
  <si>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</si>
  <si>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</si>
  <si>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</si>
  <si>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</si>
  <si>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</si>
  <si>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</si>
  <si>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</si>
  <si>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</si>
  <si>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</si>
  <si>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</si>
  <si>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</si>
  <si>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</si>
  <si>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</si>
  <si>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</si>
  <si>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</si>
  <si>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</si>
  <si>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</si>
  <si>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</si>
  <si>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</si>
  <si>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</si>
  <si>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</si>
  <si>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</si>
  <si>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</si>
  <si>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</si>
  <si>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</si>
  <si>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</si>
  <si>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</si>
  <si>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</si>
  <si>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</si>
  <si>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</si>
  <si>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</si>
  <si>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</si>
  <si>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</si>
  <si>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</si>
  <si>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</si>
  <si>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</si>
  <si>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</si>
  <si>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</si>
  <si>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</si>
  <si>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</si>
  <si>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</si>
  <si>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</si>
  <si>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</si>
  <si>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</si>
  <si>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</si>
  <si>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</si>
  <si>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</si>
  <si>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</si>
  <si>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</si>
  <si>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</si>
  <si>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</si>
  <si>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</si>
  <si>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</si>
  <si>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</si>
  <si>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</si>
  <si>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</si>
  <si>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</si>
  <si>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</si>
  <si>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</si>
  <si>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</si>
  <si>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</si>
  <si>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</si>
  <si>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</si>
  <si>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</si>
  <si>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</si>
  <si>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</si>
  <si>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</si>
  <si>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</si>
  <si>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</si>
  <si>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</si>
  <si>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</si>
  <si>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</si>
  <si>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</si>
  <si>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</si>
  <si>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</si>
  <si>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</si>
  <si>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</si>
  <si>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</si>
  <si>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</si>
  <si>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</si>
  <si>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</si>
  <si>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</si>
  <si>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</si>
  <si>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</si>
  <si>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</si>
  <si>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</si>
  <si>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</si>
  <si>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</si>
  <si>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</si>
  <si>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</si>
  <si>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</si>
  <si>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</si>
  <si>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</si>
  <si>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</si>
  <si>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</si>
  <si>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</si>
  <si>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</si>
  <si>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</si>
  <si>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</si>
  <si>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</si>
  <si>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</si>
  <si>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</si>
  <si>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</si>
  <si>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</si>
  <si>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</si>
  <si>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</si>
  <si>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</si>
  <si>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</si>
  <si>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</si>
  <si>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</si>
  <si>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</si>
  <si>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</si>
  <si>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</si>
  <si>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</si>
  <si>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</si>
  <si>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</si>
  <si>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</si>
  <si>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</si>
  <si>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</si>
  <si>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</si>
  <si>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</si>
  <si>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</si>
  <si>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</si>
  <si>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</si>
  <si>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</si>
  <si>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</si>
  <si>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</si>
  <si>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</si>
  <si>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</si>
  <si>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</si>
  <si>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</si>
  <si>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</si>
  <si>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</si>
  <si>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</si>
  <si>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</si>
  <si>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</si>
  <si>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</si>
  <si>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</si>
  <si>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</si>
  <si>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</si>
  <si>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</si>
  <si>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</si>
  <si>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</si>
  <si>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</si>
  <si>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</si>
  <si>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</si>
  <si>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</si>
  <si>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</si>
  <si>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</si>
  <si>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</si>
  <si>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</si>
  <si>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</si>
  <si>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</si>
  <si>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</si>
  <si>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</si>
  <si>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</si>
  <si>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</si>
  <si>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</si>
  <si>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</si>
  <si>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</si>
  <si>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</si>
  <si>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</si>
  <si>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</si>
  <si>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</si>
  <si>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</si>
  <si>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</si>
  <si>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</si>
  <si>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</si>
  <si>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</si>
  <si>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</si>
  <si>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</si>
  <si>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</si>
  <si>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</si>
  <si>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</si>
  <si>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</si>
  <si>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</si>
  <si>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</si>
  <si>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</si>
  <si>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</si>
  <si>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</si>
  <si>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</si>
  <si>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</si>
  <si>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</si>
  <si>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</si>
  <si>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</si>
  <si>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</si>
  <si>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</si>
  <si>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</si>
  <si>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</si>
  <si>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</si>
  <si>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</si>
  <si>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</si>
  <si>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</si>
  <si>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</si>
  <si>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</si>
  <si>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</si>
  <si>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</si>
  <si>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</si>
  <si>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</si>
  <si>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</si>
  <si>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</si>
  <si>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</si>
  <si>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</si>
  <si>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</si>
  <si>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</si>
  <si>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</si>
  <si>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</si>
  <si>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</si>
  <si>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</si>
  <si>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</si>
  <si>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</si>
  <si>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</si>
  <si>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</si>
  <si>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</si>
  <si>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</si>
  <si>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</si>
  <si>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</si>
  <si>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</si>
  <si>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</si>
  <si>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</si>
  <si>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</si>
  <si>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</si>
  <si>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</si>
  <si>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</si>
  <si>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</si>
  <si>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</si>
  <si>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</si>
  <si>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</si>
  <si>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</si>
  <si>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</si>
  <si>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</si>
  <si>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</si>
  <si>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</si>
  <si>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</si>
  <si>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</si>
  <si>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</si>
  <si>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</si>
  <si>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</si>
  <si>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</si>
  <si>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</si>
  <si>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</si>
  <si>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</si>
  <si>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</si>
  <si>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</si>
  <si>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</si>
  <si>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</si>
  <si>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</si>
  <si>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</si>
  <si>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</si>
  <si>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</si>
  <si>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</si>
  <si>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</si>
  <si>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</si>
  <si>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</si>
  <si>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</si>
  <si>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</si>
  <si>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</si>
  <si>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</si>
  <si>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</si>
  <si>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</si>
  <si>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</si>
  <si>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</si>
  <si>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</si>
  <si>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</si>
  <si>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</si>
  <si>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</si>
  <si>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</si>
  <si>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</si>
  <si>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</si>
  <si>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</si>
  <si>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</si>
  <si>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</si>
  <si>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</si>
  <si>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</si>
  <si>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</si>
  <si>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</si>
  <si>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</si>
  <si>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</si>
  <si>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</si>
  <si>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</si>
  <si>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</si>
  <si>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</si>
  <si>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</si>
  <si>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</si>
  <si>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</si>
  <si>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</si>
  <si>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</si>
  <si>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</si>
  <si>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</si>
  <si>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</si>
  <si>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</si>
  <si>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</si>
  <si>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</si>
  <si>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</si>
  <si>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</si>
  <si>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</si>
  <si>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</si>
  <si>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</si>
  <si>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</si>
  <si>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</si>
  <si>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</si>
  <si>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</si>
  <si>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</si>
  <si>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</si>
  <si>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</si>
  <si>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</si>
  <si>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</si>
  <si>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</si>
  <si>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</si>
  <si>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</si>
  <si>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</si>
  <si>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</si>
  <si>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</si>
  <si>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</si>
  <si>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</si>
  <si>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</si>
  <si>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</si>
  <si>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</si>
  <si>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</si>
  <si>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</si>
  <si>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</si>
  <si>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</si>
  <si>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</si>
  <si>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</si>
  <si>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</si>
  <si>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</si>
  <si>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</si>
  <si>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</si>
  <si>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</si>
  <si>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</si>
  <si>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</si>
  <si>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</si>
  <si>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</si>
  <si>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</si>
  <si>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</si>
  <si>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</si>
  <si>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</si>
  <si>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</si>
  <si>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</si>
  <si>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</si>
  <si>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</si>
  <si>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</si>
  <si>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</si>
  <si>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</si>
  <si>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</si>
  <si>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</si>
  <si>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</si>
  <si>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</si>
  <si>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</si>
  <si>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</si>
  <si>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</si>
  <si>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</si>
  <si>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</si>
  <si>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</si>
  <si>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</si>
  <si>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</si>
  <si>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</si>
  <si>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</si>
  <si>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</si>
  <si>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</si>
  <si>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</si>
  <si>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</si>
  <si>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</si>
  <si>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</si>
  <si>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</si>
  <si>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</si>
  <si>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</si>
  <si>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</si>
  <si>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</si>
  <si>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</si>
  <si>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</si>
  <si>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</si>
  <si>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</si>
  <si>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</si>
  <si>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</si>
  <si>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</si>
  <si>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</si>
  <si>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</si>
  <si>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</si>
  <si>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</si>
  <si>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</si>
  <si>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</si>
  <si>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</si>
  <si>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</si>
  <si>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</si>
  <si>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</si>
  <si>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</si>
  <si>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</si>
  <si>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</si>
  <si>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</si>
  <si>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</si>
  <si>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</si>
  <si>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</si>
  <si>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</si>
  <si>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</si>
  <si>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</si>
  <si>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</si>
  <si>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</si>
  <si>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</si>
  <si>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</si>
  <si>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</si>
  <si>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</si>
  <si>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</si>
  <si>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</si>
  <si>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</si>
  <si>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</si>
  <si>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</si>
  <si>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</si>
  <si>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</si>
  <si>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</si>
  <si>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</si>
  <si>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</si>
  <si>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</si>
  <si>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</si>
  <si>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</si>
  <si>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</si>
  <si>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</si>
  <si>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</si>
  <si>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</si>
  <si>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</si>
  <si>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</si>
  <si>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</si>
  <si>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</si>
  <si>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</si>
  <si>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</si>
  <si>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</si>
  <si>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</si>
  <si>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</si>
  <si>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</si>
  <si>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</si>
  <si>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</si>
  <si>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</si>
  <si>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</si>
  <si>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</si>
  <si>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</si>
  <si>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</si>
  <si>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</si>
  <si>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</si>
  <si>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</si>
  <si>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</si>
  <si>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</si>
  <si>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</si>
  <si>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</si>
  <si>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</si>
  <si>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</si>
  <si>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</si>
  <si>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</si>
  <si>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</si>
  <si>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</si>
  <si>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</si>
  <si>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</si>
  <si>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</si>
  <si>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</si>
  <si>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</si>
  <si>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</si>
  <si>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</si>
  <si>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</si>
  <si>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</si>
  <si>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</si>
  <si>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</si>
  <si>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</si>
  <si>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</si>
  <si>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</si>
  <si>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</si>
  <si>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</si>
  <si>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</si>
  <si>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</si>
  <si>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</si>
  <si>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</si>
  <si>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</si>
  <si>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</si>
  <si>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</si>
  <si>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</si>
  <si>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</si>
  <si>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</si>
  <si>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</si>
  <si>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</si>
  <si>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</si>
  <si>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</si>
  <si>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</si>
  <si>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</si>
  <si>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</si>
  <si>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</si>
  <si>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</si>
  <si>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</si>
  <si>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</si>
  <si>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</si>
  <si>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</si>
  <si>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</si>
  <si>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</si>
  <si>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</si>
  <si>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</si>
  <si>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</si>
  <si>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</si>
  <si>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</si>
  <si>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</si>
  <si>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</si>
  <si>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</si>
  <si>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</si>
  <si>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</si>
  <si>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</si>
  <si>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</si>
  <si>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</si>
  <si>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</si>
  <si>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</si>
  <si>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</si>
  <si>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</si>
  <si>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</si>
  <si>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</si>
  <si>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</si>
  <si>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</si>
  <si>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</si>
  <si>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</si>
  <si>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</si>
  <si>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</si>
  <si>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</si>
  <si>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</si>
  <si>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</si>
  <si>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</si>
  <si>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</si>
  <si>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</si>
  <si>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</si>
  <si>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</si>
  <si>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</si>
  <si>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</si>
  <si>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</si>
  <si>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</si>
  <si>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</si>
  <si>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</si>
  <si>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</si>
  <si>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</si>
  <si>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</si>
  <si>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</si>
  <si>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</si>
  <si>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</si>
  <si>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</si>
  <si>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</si>
  <si>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</si>
  <si>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</si>
  <si>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</si>
  <si>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</si>
  <si>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</si>
  <si>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</si>
  <si>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</si>
  <si>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</si>
  <si>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</si>
  <si>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</si>
  <si>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</si>
  <si>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</si>
  <si>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</si>
  <si>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</si>
  <si>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</si>
  <si>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</si>
  <si>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</si>
  <si>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</si>
  <si>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</si>
  <si>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</si>
  <si>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</si>
  <si>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</si>
  <si>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</si>
  <si>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</si>
  <si>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</si>
  <si>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</si>
  <si>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</si>
  <si>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</si>
  <si>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</si>
  <si>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</si>
  <si>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</si>
  <si>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</si>
  <si>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</si>
  <si>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</si>
  <si>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</si>
  <si>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</si>
  <si>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</si>
  <si>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</si>
  <si>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</si>
  <si>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</si>
  <si>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</si>
  <si>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</si>
  <si>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</si>
  <si>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</si>
  <si>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</si>
  <si>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</si>
  <si>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</si>
  <si>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</si>
  <si>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</si>
  <si>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</si>
  <si>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</si>
  <si>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</si>
  <si>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</si>
  <si>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</si>
  <si>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</si>
  <si>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</si>
  <si>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</si>
  <si>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</si>
  <si>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</si>
  <si>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</si>
  <si>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</si>
  <si>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</si>
  <si>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</si>
  <si>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</si>
  <si>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</si>
  <si>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</si>
  <si>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</si>
  <si>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</si>
  <si>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</si>
  <si>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</si>
  <si>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</si>
  <si>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</si>
  <si>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</si>
  <si>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</si>
  <si>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</si>
  <si>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</si>
  <si>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</si>
  <si>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</si>
  <si>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</si>
  <si>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</si>
  <si>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</si>
  <si>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</si>
  <si>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</si>
  <si>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</si>
  <si>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</si>
  <si>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</si>
  <si>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</si>
  <si>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</si>
  <si>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</si>
  <si>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</si>
  <si>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</si>
  <si>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</si>
  <si>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</si>
  <si>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</si>
  <si>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</si>
  <si>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</si>
  <si>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</si>
  <si>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</si>
  <si>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</si>
  <si>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</si>
  <si>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</si>
  <si>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</si>
  <si>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</si>
  <si>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</si>
  <si>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</si>
  <si>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</si>
  <si>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</si>
  <si>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</si>
  <si>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</si>
  <si>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</si>
  <si>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</si>
  <si>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</si>
  <si>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</si>
  <si>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</si>
  <si>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</si>
  <si>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</si>
  <si>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</si>
  <si>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</si>
  <si>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</si>
  <si>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</si>
  <si>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</si>
  <si>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</si>
  <si>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</si>
  <si>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</si>
  <si>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</si>
  <si>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</si>
  <si>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</si>
  <si>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</si>
  <si>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</si>
  <si>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</si>
  <si>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</si>
  <si>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</si>
  <si>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</si>
  <si>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</si>
  <si>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</si>
  <si>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</si>
  <si>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</si>
  <si>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</si>
  <si>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</si>
  <si>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</si>
  <si>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</si>
  <si>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</si>
  <si>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</si>
  <si>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</si>
  <si>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</si>
  <si>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</si>
  <si>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</si>
  <si>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</si>
  <si>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</si>
  <si>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</si>
  <si>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</si>
  <si>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</si>
  <si>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</si>
  <si>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</si>
  <si>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</si>
  <si>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</si>
  <si>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</si>
  <si>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</si>
  <si>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</si>
  <si>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</si>
  <si>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</si>
  <si>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</si>
  <si>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</si>
  <si>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</si>
  <si>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</si>
  <si>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</si>
  <si>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</si>
  <si>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</si>
  <si>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</si>
  <si>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</si>
  <si>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</si>
  <si>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</si>
  <si>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</si>
  <si>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</si>
  <si>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</si>
  <si>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</si>
  <si>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</si>
  <si>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</si>
  <si>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</si>
  <si>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</si>
  <si>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</si>
  <si>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</si>
  <si>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</si>
  <si>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</si>
  <si>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</si>
  <si>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</si>
  <si>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</si>
  <si>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</si>
  <si>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</si>
  <si>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</si>
  <si>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</si>
  <si>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</si>
  <si>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</si>
  <si>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</si>
  <si>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</si>
  <si>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</si>
  <si>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</si>
  <si>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</si>
  <si>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</si>
  <si>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</si>
  <si>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</si>
  <si>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</si>
  <si>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</si>
  <si>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</si>
  <si>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</si>
  <si>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</si>
  <si>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</si>
  <si>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</si>
  <si>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</si>
  <si>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</si>
  <si>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</si>
  <si>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</si>
  <si>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</si>
  <si>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</si>
  <si>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</si>
  <si>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</si>
  <si>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</si>
  <si>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</si>
  <si>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</si>
  <si>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</si>
  <si>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</si>
  <si>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</si>
  <si>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</si>
  <si>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</si>
  <si>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</si>
  <si>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</si>
  <si>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</si>
  <si>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</si>
  <si>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</si>
  <si>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</si>
  <si>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</si>
  <si>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</si>
  <si>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</si>
  <si>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</si>
  <si>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</si>
  <si>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</si>
  <si>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</si>
  <si>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</si>
  <si>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</si>
  <si>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</si>
  <si>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</si>
  <si>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</si>
  <si>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</si>
  <si>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</si>
  <si>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</si>
  <si>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</si>
  <si>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</si>
  <si>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</si>
  <si>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</si>
  <si>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</si>
  <si>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</si>
  <si>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</si>
  <si>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</si>
  <si>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</si>
  <si>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</si>
  <si>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</si>
  <si>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</si>
  <si>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</si>
  <si>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</si>
  <si>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</si>
  <si>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</si>
  <si>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</si>
  <si>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</si>
  <si>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</si>
  <si>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</si>
  <si>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</si>
  <si>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</si>
  <si>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</si>
  <si>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</si>
  <si>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</si>
  <si>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</si>
  <si>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</si>
  <si>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</si>
  <si>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</si>
  <si>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</si>
  <si>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</si>
  <si>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</si>
  <si>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</si>
  <si>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</si>
  <si>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</si>
  <si>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</si>
  <si>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</si>
  <si>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</si>
  <si>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</si>
  <si>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</si>
  <si>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</si>
  <si>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</si>
  <si>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</si>
  <si>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</si>
  <si>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</si>
  <si>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</si>
  <si>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</si>
  <si>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</si>
  <si>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</si>
  <si>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</si>
  <si>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</si>
  <si>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</si>
  <si>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</si>
  <si>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</si>
  <si>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</si>
  <si>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</si>
  <si>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</si>
  <si>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</si>
  <si>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</si>
  <si>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</si>
  <si>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</si>
  <si>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</si>
  <si>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</si>
  <si>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</si>
  <si>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</si>
  <si>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</si>
  <si>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</si>
  <si>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</si>
  <si>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</si>
  <si>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</si>
  <si>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</si>
  <si>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</si>
  <si>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</si>
  <si>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</si>
  <si>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</si>
  <si>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</si>
  <si>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</si>
  <si>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</si>
  <si>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</si>
  <si>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</si>
  <si>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</si>
  <si>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</si>
  <si>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</si>
  <si>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</si>
  <si>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</si>
  <si>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</si>
  <si>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</si>
  <si>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</si>
  <si>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</si>
  <si>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</si>
  <si>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</si>
  <si>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</si>
  <si>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</si>
  <si>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</si>
  <si>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</si>
  <si>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</si>
  <si>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</si>
  <si>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</si>
  <si>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</si>
  <si>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</si>
  <si>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</si>
  <si>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</si>
  <si>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</si>
  <si>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</si>
  <si>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</si>
  <si>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</si>
  <si>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</si>
  <si>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</si>
  <si>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</si>
  <si>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</si>
  <si>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</si>
  <si>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</si>
  <si>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</si>
  <si>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</si>
  <si>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</si>
  <si>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</si>
  <si>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</si>
  <si>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</si>
  <si>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</si>
  <si>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</si>
  <si>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</si>
  <si>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</si>
  <si>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</si>
  <si>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</si>
  <si>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</si>
  <si>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</si>
  <si>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</si>
  <si>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</si>
  <si>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</si>
  <si>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</si>
  <si>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</si>
  <si>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</si>
  <si>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</si>
  <si>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</si>
  <si>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</si>
  <si>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</si>
  <si>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</si>
  <si>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</si>
  <si>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</si>
  <si>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</si>
  <si>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</si>
  <si>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</si>
  <si>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</si>
  <si>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</si>
  <si>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</si>
  <si>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</si>
  <si>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</si>
  <si>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</si>
  <si>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</si>
  <si>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</si>
  <si>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</si>
  <si>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</si>
  <si>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</si>
  <si>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</si>
  <si>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</si>
  <si>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</si>
  <si>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</si>
  <si>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</si>
  <si>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</si>
  <si>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</si>
  <si>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</si>
  <si>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</si>
  <si>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</si>
  <si>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</si>
  <si>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</si>
  <si>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</si>
  <si>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</si>
  <si>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</si>
  <si>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</si>
  <si>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</si>
  <si>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</si>
  <si>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</si>
  <si>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</si>
  <si>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</si>
  <si>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</si>
  <si>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</si>
  <si>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</si>
  <si>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</si>
  <si>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</si>
  <si>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</si>
  <si>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</si>
  <si>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</si>
  <si>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</si>
  <si>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</si>
  <si>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</si>
  <si>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</si>
  <si>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</si>
  <si>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</si>
  <si>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</si>
  <si>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</si>
  <si>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</si>
  <si>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</si>
  <si>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</si>
  <si>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</si>
  <si>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</si>
  <si>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</si>
  <si>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</si>
  <si>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</si>
  <si>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</si>
  <si>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</si>
  <si>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</si>
  <si>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</si>
  <si>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</si>
  <si>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</si>
  <si>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</si>
  <si>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</si>
  <si>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</si>
  <si>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</si>
  <si>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</si>
  <si>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</si>
  <si>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</si>
  <si>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</si>
  <si>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</si>
  <si>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</si>
  <si>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</si>
  <si>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</si>
  <si>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</si>
  <si>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</si>
  <si>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</si>
  <si>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</si>
  <si>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</si>
  <si>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</si>
  <si>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</si>
  <si>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</si>
  <si>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</si>
  <si>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</si>
  <si>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</si>
  <si>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</si>
  <si>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</si>
  <si>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</si>
  <si>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</si>
  <si>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</si>
  <si>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</si>
  <si>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</si>
  <si>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</si>
  <si>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</si>
  <si>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</si>
  <si>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</si>
  <si>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</si>
  <si>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</si>
  <si>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</si>
  <si>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</si>
  <si>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</si>
  <si>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</si>
  <si>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</si>
  <si>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</si>
  <si>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</si>
  <si>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</si>
  <si>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</si>
  <si>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</si>
  <si>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</si>
  <si>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</si>
  <si>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</si>
  <si>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</si>
  <si>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</si>
  <si>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</si>
  <si>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</si>
  <si>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</si>
  <si>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</si>
  <si>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</si>
  <si>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</si>
  <si>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</si>
  <si>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</si>
  <si>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</si>
  <si>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</si>
  <si>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</si>
  <si>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</si>
  <si>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</si>
  <si>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</si>
  <si>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</si>
  <si>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</si>
  <si>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</si>
  <si>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</si>
  <si>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</si>
  <si>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</si>
  <si>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</si>
  <si>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</si>
  <si>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</si>
  <si>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</si>
  <si>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</si>
  <si>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</si>
  <si>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</si>
  <si>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</si>
  <si>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</si>
  <si>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</si>
  <si>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</si>
  <si>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</si>
  <si>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</si>
  <si>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</si>
  <si>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</si>
  <si>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</si>
  <si>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</si>
  <si>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</si>
  <si>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</si>
  <si>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</si>
  <si>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</si>
  <si>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</si>
  <si>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</si>
  <si>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</si>
  <si>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</si>
  <si>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</si>
  <si>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</si>
  <si>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</si>
  <si>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</si>
  <si>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</si>
  <si>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</si>
  <si>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</si>
  <si>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</si>
  <si>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</si>
  <si>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</si>
  <si>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</si>
  <si>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</si>
  <si>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</si>
  <si>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</si>
  <si>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</si>
  <si>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</si>
  <si>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</si>
  <si>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</si>
  <si>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</si>
  <si>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</si>
  <si>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</si>
  <si>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</si>
  <si>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</si>
  <si>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</si>
  <si>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</si>
  <si>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</si>
  <si>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</si>
  <si>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</si>
  <si>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</si>
  <si>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</si>
  <si>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</si>
  <si>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</si>
  <si>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</si>
  <si>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</si>
  <si>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</si>
  <si>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</si>
  <si>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</si>
  <si>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</si>
  <si>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</si>
  <si>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</si>
  <si>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</si>
  <si>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</si>
  <si>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</si>
  <si>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</si>
  <si>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</si>
  <si>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</si>
  <si>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</si>
  <si>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</si>
  <si>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</si>
  <si>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</si>
  <si>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</si>
  <si>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</si>
  <si>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</si>
  <si>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</si>
  <si>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</si>
  <si>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</si>
  <si>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</si>
  <si>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</si>
  <si>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</si>
  <si>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</si>
  <si>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</si>
  <si>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</si>
  <si>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</si>
  <si>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</si>
  <si>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</si>
  <si>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</si>
  <si>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</si>
  <si>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</si>
  <si>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</si>
  <si>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</si>
  <si>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</si>
  <si>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</si>
  <si>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</si>
  <si>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</si>
  <si>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</si>
  <si>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</si>
  <si>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</si>
  <si>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</si>
  <si>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</si>
  <si>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</si>
  <si>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</si>
  <si>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</si>
  <si>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</si>
  <si>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</si>
  <si>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</si>
  <si>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</si>
  <si>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</si>
  <si>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</si>
  <si>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</si>
  <si>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</si>
  <si>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</si>
  <si>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</si>
  <si>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</si>
  <si>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</si>
  <si>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</si>
  <si>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</si>
  <si>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</si>
  <si>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</si>
  <si>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</si>
  <si>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</si>
  <si>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</si>
  <si>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</si>
  <si>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</si>
  <si>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</si>
  <si>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</si>
  <si>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</si>
  <si>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</si>
  <si>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</si>
  <si>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</si>
  <si>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</si>
  <si>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</si>
  <si>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</si>
  <si>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</si>
  <si>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</si>
  <si>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</si>
  <si>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</si>
  <si>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</si>
  <si>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</si>
  <si>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</si>
  <si>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</si>
  <si>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</si>
  <si>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</si>
  <si>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</si>
  <si>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</si>
  <si>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</si>
  <si>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</si>
  <si>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</si>
  <si>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</si>
  <si>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</si>
  <si>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</si>
  <si>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</si>
  <si>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</si>
  <si>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</si>
  <si>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</si>
  <si>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</si>
  <si>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</si>
  <si>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</si>
  <si>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</si>
  <si>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</si>
  <si>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</si>
  <si>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</si>
  <si>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</si>
  <si>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</si>
  <si>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</si>
  <si>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</si>
  <si>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</si>
  <si>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</si>
  <si>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</si>
  <si>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</si>
  <si>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</si>
  <si>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</si>
  <si>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</si>
  <si>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</si>
  <si>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</si>
  <si>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</si>
  <si>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</si>
  <si>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</si>
  <si>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</si>
  <si>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</si>
  <si>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</si>
  <si>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</si>
  <si>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</si>
  <si>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</si>
  <si>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</si>
  <si>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</si>
  <si>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</si>
  <si>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</si>
  <si>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</si>
  <si>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</si>
  <si>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</si>
  <si>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</si>
  <si>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</si>
  <si>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</si>
  <si>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</si>
  <si>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</si>
  <si>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</si>
  <si>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</si>
  <si>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</si>
  <si>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</si>
  <si>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</si>
  <si>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</si>
  <si>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</si>
  <si>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</si>
  <si>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</si>
  <si>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</si>
  <si>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</si>
  <si>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</si>
  <si>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</si>
  <si>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</si>
  <si>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</si>
  <si>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</si>
  <si>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</si>
  <si>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</si>
  <si>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</si>
  <si>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</si>
  <si>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</si>
  <si>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</si>
  <si>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</si>
  <si>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</si>
  <si>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</si>
  <si>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</si>
  <si>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</si>
  <si>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</si>
  <si>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</si>
  <si>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</si>
  <si>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</si>
  <si>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</si>
  <si>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</si>
  <si>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</si>
  <si>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</si>
  <si>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</si>
  <si>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</si>
  <si>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</si>
  <si>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</si>
  <si>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</si>
  <si>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</si>
  <si>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</si>
  <si>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</si>
  <si>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</si>
  <si>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</si>
  <si>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</si>
  <si>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</si>
  <si>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</si>
  <si>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</si>
  <si>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</si>
  <si>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</si>
  <si>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</si>
  <si>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</si>
  <si>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</si>
  <si>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</si>
  <si>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</si>
  <si>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</si>
  <si>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</si>
  <si>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</si>
  <si>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</si>
  <si>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</si>
  <si>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</si>
  <si>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</si>
  <si>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</si>
  <si>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</si>
  <si>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</si>
  <si>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</si>
  <si>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</si>
  <si>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</si>
  <si>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</si>
  <si>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</si>
  <si>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</si>
  <si>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</si>
  <si>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</si>
  <si>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</si>
  <si>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</si>
  <si>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</si>
  <si>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</si>
  <si>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</si>
  <si>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</si>
  <si>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</si>
  <si>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</si>
  <si>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</si>
  <si>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</si>
  <si>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</si>
  <si>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</si>
  <si>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</si>
  <si>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</si>
  <si>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</si>
  <si>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</si>
  <si>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</si>
  <si>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</si>
  <si>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</si>
  <si>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</si>
  <si>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</si>
  <si>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</si>
  <si>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</si>
  <si>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</si>
  <si>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</si>
  <si>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</si>
  <si>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</si>
  <si>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</si>
  <si>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</si>
  <si>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</si>
  <si>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</si>
  <si>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</si>
  <si>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</si>
  <si>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</si>
  <si>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</si>
  <si>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</si>
  <si>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</si>
  <si>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</si>
  <si>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</si>
  <si>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</si>
  <si>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</si>
  <si>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</si>
  <si>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</si>
  <si>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</si>
  <si>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</si>
  <si>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</si>
  <si>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</si>
  <si>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</si>
  <si>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</si>
  <si>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</si>
  <si>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</si>
  <si>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</si>
  <si>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</si>
  <si>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</si>
  <si>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</si>
  <si>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</si>
  <si>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</si>
  <si>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</si>
  <si>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</si>
  <si>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</si>
  <si>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</si>
  <si>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</si>
  <si>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</si>
  <si>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</si>
  <si>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</si>
  <si>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</si>
  <si>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</si>
  <si>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</si>
  <si>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</si>
  <si>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</si>
  <si>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</si>
  <si>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</si>
  <si>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</si>
  <si>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</si>
  <si>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</si>
  <si>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</si>
  <si>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</si>
  <si>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</si>
  <si>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</si>
  <si>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</si>
  <si>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</si>
  <si>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</si>
  <si>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</si>
  <si>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</si>
  <si>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</si>
  <si>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</si>
  <si>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</si>
  <si>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</si>
  <si>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</si>
  <si>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</si>
  <si>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</si>
  <si>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</si>
  <si>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</si>
  <si>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</si>
  <si>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</si>
  <si>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</si>
  <si>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</si>
  <si>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</si>
  <si>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</si>
  <si>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</si>
  <si>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</si>
  <si>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</si>
  <si>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</si>
  <si>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</si>
  <si>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</si>
  <si>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</si>
  <si>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</si>
  <si>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</si>
  <si>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</si>
  <si>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</si>
  <si>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</si>
  <si>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</si>
  <si>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</si>
  <si>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</si>
  <si>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</si>
  <si>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</si>
  <si>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</si>
  <si>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</si>
  <si>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</si>
  <si>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</si>
  <si>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</si>
  <si>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</si>
  <si>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</si>
  <si>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</si>
  <si>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</si>
  <si>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</si>
  <si>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</si>
  <si>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</si>
  <si>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</si>
  <si>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</si>
  <si>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</si>
  <si>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</si>
  <si>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</si>
  <si>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</si>
  <si>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</si>
  <si>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</si>
  <si>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</si>
  <si>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</si>
  <si>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</si>
  <si>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</si>
  <si>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</si>
  <si>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</si>
  <si>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</si>
  <si>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</si>
  <si>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</si>
  <si>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</si>
  <si>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</si>
  <si>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</si>
  <si>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</si>
  <si>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</si>
  <si>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</si>
  <si>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</si>
  <si>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</si>
  <si>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</si>
  <si>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</si>
  <si>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</si>
  <si>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</si>
  <si>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</si>
  <si>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</si>
  <si>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</si>
  <si>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</si>
  <si>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</si>
  <si>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</si>
  <si>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</si>
  <si>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</si>
  <si>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</si>
  <si>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</si>
  <si>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</si>
  <si>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</si>
  <si>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</si>
  <si>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</si>
  <si>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</si>
  <si>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</si>
  <si>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</si>
  <si>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</si>
  <si>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</si>
  <si>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</si>
  <si>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</si>
  <si>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</si>
  <si>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</si>
  <si>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</si>
  <si>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</si>
  <si>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</si>
  <si>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</si>
  <si>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</si>
  <si>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</si>
  <si>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</si>
  <si>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</si>
  <si>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</si>
  <si>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</si>
  <si>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</si>
  <si>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</si>
  <si>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</si>
  <si>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</si>
  <si>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</si>
  <si>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</si>
  <si>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</si>
  <si>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</si>
  <si>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</si>
  <si>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</si>
  <si>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</si>
  <si>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</si>
  <si>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</si>
  <si>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</si>
  <si>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</si>
  <si>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</si>
  <si>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</si>
  <si>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</si>
  <si>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</si>
  <si>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</si>
  <si>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</si>
  <si>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</si>
  <si>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</si>
  <si>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</si>
  <si>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</si>
  <si>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</si>
  <si>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</si>
  <si>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</si>
  <si>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</si>
  <si>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</si>
  <si>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</si>
  <si>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</si>
  <si>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</si>
  <si>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</si>
  <si>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</si>
  <si>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</si>
  <si>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</si>
  <si>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</si>
  <si>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</si>
  <si>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</si>
  <si>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</si>
  <si>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</si>
  <si>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</si>
  <si>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</si>
  <si>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</si>
  <si>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</si>
  <si>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</si>
  <si>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</si>
  <si>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</si>
  <si>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</si>
  <si>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</si>
  <si>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</si>
  <si>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</si>
  <si>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</si>
  <si>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</si>
  <si>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</si>
  <si>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</si>
  <si>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</si>
  <si>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</si>
  <si>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</si>
  <si>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</si>
  <si>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</si>
  <si>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</si>
  <si>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</si>
  <si>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</si>
  <si>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</si>
  <si>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</si>
  <si>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</si>
  <si>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</si>
  <si>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</si>
  <si>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</si>
  <si>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</si>
  <si>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</si>
  <si>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</si>
  <si>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</si>
  <si>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</si>
  <si>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</si>
  <si>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</si>
  <si>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</si>
  <si>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</si>
  <si>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</si>
  <si>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</si>
  <si>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</si>
  <si>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</si>
  <si>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</si>
  <si>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</si>
  <si>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</si>
  <si>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</si>
  <si>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</si>
  <si>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</si>
  <si>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</si>
  <si>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</si>
  <si>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</si>
  <si>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</si>
  <si>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</si>
  <si>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</si>
  <si>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</si>
  <si>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</si>
  <si>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</si>
  <si>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</si>
  <si>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</si>
  <si>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</si>
  <si>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</si>
  <si>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</si>
  <si>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</si>
  <si>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</si>
  <si>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</si>
  <si>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</si>
  <si>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</si>
  <si>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</si>
  <si>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</si>
  <si>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</si>
  <si>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</si>
  <si>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</si>
  <si>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</si>
  <si>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</si>
  <si>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</si>
  <si>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</si>
  <si>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</si>
  <si>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</si>
  <si>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</si>
  <si>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</si>
  <si>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</si>
  <si>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</si>
  <si>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</si>
  <si>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</si>
  <si>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</si>
  <si>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</si>
  <si>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</si>
  <si>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</si>
  <si>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</si>
  <si>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</si>
  <si>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</si>
  <si>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</si>
  <si>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</si>
  <si>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</si>
  <si>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</si>
  <si>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</si>
  <si>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</si>
  <si>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</si>
  <si>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</si>
  <si>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</si>
  <si>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</si>
  <si>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</si>
  <si>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</si>
  <si>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</si>
  <si>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</si>
  <si>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</si>
  <si>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</si>
  <si>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</si>
  <si>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</si>
  <si>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</si>
  <si>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</si>
  <si>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</si>
  <si>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</si>
  <si>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</si>
  <si>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</si>
  <si>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</si>
  <si>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</si>
  <si>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</si>
  <si>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</si>
  <si>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</si>
  <si>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</si>
  <si>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</si>
  <si>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</si>
  <si>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</si>
  <si>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</si>
  <si>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</si>
  <si>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</si>
  <si>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</si>
  <si>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</si>
  <si>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</si>
  <si>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</si>
  <si>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</si>
  <si>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</si>
  <si>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</si>
  <si>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</si>
  <si>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</si>
  <si>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</si>
  <si>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</si>
  <si>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</si>
  <si>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</si>
  <si>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</si>
  <si>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</si>
  <si>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</si>
  <si>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</si>
  <si>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</si>
  <si>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</si>
  <si>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</si>
  <si>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</si>
  <si>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</si>
  <si>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</si>
  <si>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</si>
  <si>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</si>
  <si>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</si>
  <si>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</si>
  <si>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</si>
  <si>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</si>
  <si>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</si>
  <si>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</si>
  <si>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</si>
  <si>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</si>
  <si>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</si>
  <si>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</si>
  <si>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</si>
  <si>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</si>
  <si>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</si>
  <si>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</si>
  <si>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</si>
  <si>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</si>
  <si>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</si>
  <si>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</si>
  <si>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</si>
  <si>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</si>
  <si>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</si>
  <si>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</si>
  <si>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</si>
  <si>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</si>
  <si>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</si>
  <si>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</si>
  <si>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</si>
  <si>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</si>
  <si>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</si>
  <si>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</si>
  <si>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</si>
  <si>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</si>
  <si>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</si>
  <si>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</si>
  <si>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</si>
  <si>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</si>
  <si>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</si>
  <si>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</si>
  <si>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</si>
  <si>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</si>
  <si>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</si>
  <si>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</si>
  <si>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</si>
  <si>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</si>
  <si>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</si>
  <si>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</si>
  <si>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</si>
  <si>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</si>
  <si>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</si>
  <si>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</si>
  <si>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</si>
  <si>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</si>
  <si>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</si>
  <si>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</si>
  <si>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</si>
  <si>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</si>
  <si>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</si>
  <si>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</si>
  <si>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</si>
  <si>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</si>
  <si>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</si>
  <si>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</si>
  <si>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</si>
  <si>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</si>
  <si>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</si>
  <si>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</si>
  <si>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</si>
  <si>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</si>
  <si>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</si>
  <si>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</si>
  <si>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</si>
  <si>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</si>
  <si>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</si>
  <si>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</si>
  <si>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</si>
  <si>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</si>
  <si>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</si>
  <si>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</si>
  <si>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</si>
  <si>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</si>
  <si>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</si>
  <si>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</si>
  <si>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</si>
  <si>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</si>
  <si>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</si>
  <si>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</si>
  <si>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</si>
  <si>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</si>
  <si>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</si>
  <si>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</si>
  <si>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</si>
  <si>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</si>
  <si>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</si>
  <si>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</si>
  <si>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</si>
  <si>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</si>
  <si>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</si>
  <si>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</si>
  <si>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</si>
  <si>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</si>
  <si>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</si>
  <si>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</si>
  <si>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</si>
  <si>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</si>
  <si>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</si>
  <si>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</si>
  <si>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</si>
  <si>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</si>
  <si>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</si>
  <si>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</si>
  <si>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</si>
  <si>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</si>
  <si>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</si>
  <si>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</si>
  <si>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</si>
  <si>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</si>
  <si>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</si>
  <si>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</si>
  <si>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</si>
  <si>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</si>
  <si>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</si>
  <si>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</si>
  <si>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</si>
  <si>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</si>
  <si>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</si>
  <si>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</si>
  <si>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</si>
  <si>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</si>
  <si>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</si>
  <si>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</si>
  <si>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</si>
  <si>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</si>
  <si>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</si>
  <si>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</si>
  <si>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</si>
  <si>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</si>
  <si>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</si>
  <si>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</si>
  <si>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</si>
  <si>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</si>
  <si>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</si>
  <si>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</si>
  <si>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</si>
  <si>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</si>
  <si>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</si>
  <si>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</si>
  <si>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</si>
  <si>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</si>
  <si>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</si>
  <si>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</si>
  <si>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</si>
  <si>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</si>
  <si>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</si>
  <si>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</si>
  <si>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</si>
  <si>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</si>
  <si>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</si>
  <si>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</si>
  <si>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</si>
  <si>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</si>
  <si>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</si>
  <si>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</si>
  <si>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</si>
  <si>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</si>
  <si>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</si>
  <si>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</si>
  <si>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</si>
  <si>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</si>
  <si>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</si>
  <si>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</si>
  <si>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</si>
  <si>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</si>
  <si>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</si>
  <si>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</si>
  <si>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</si>
  <si>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</si>
  <si>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</si>
  <si>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</si>
  <si>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</si>
  <si>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</si>
  <si>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</si>
  <si>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</si>
  <si>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</si>
  <si>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</si>
  <si>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</si>
  <si>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</si>
  <si>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</si>
  <si>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</si>
  <si>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</si>
  <si>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</si>
  <si>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</si>
  <si>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</si>
  <si>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</si>
  <si>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</si>
  <si>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</si>
  <si>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</si>
  <si>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</si>
  <si>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</si>
  <si>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</si>
  <si>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</si>
  <si>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</si>
  <si>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</si>
  <si>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</si>
  <si>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</si>
  <si>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</si>
  <si>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</si>
  <si>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</si>
  <si>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</si>
  <si>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</si>
  <si>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</si>
  <si>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</si>
  <si>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</si>
  <si>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</si>
  <si>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</si>
  <si>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</si>
  <si>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</si>
  <si>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</si>
  <si>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</si>
  <si>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</si>
  <si>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</si>
  <si>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</si>
  <si>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</si>
  <si>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</si>
  <si>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</si>
  <si>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</si>
  <si>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</si>
  <si>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</si>
  <si>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</si>
  <si>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</si>
  <si>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</si>
  <si>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</si>
  <si>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</si>
  <si>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</si>
  <si>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</si>
  <si>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</si>
  <si>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</si>
  <si>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</si>
  <si>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</si>
  <si>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</si>
  <si>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</si>
  <si>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</si>
  <si>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</si>
  <si>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</si>
  <si>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</si>
  <si>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</si>
  <si>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</si>
  <si>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</si>
  <si>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</si>
  <si>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</si>
  <si>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</si>
  <si>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</si>
  <si>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</si>
  <si>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</si>
  <si>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</si>
  <si>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</si>
  <si>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</si>
  <si>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</si>
  <si>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</si>
  <si>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</si>
  <si>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</si>
  <si>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</si>
  <si>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</si>
  <si>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</si>
  <si>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</si>
  <si>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</si>
  <si>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</si>
  <si>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</si>
  <si>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</si>
  <si>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</si>
  <si>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</si>
  <si>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</si>
  <si>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</si>
  <si>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</si>
  <si>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</si>
  <si>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</si>
  <si>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</si>
  <si>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</si>
  <si>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</si>
  <si>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</si>
  <si>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</si>
  <si>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</si>
  <si>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</si>
  <si>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</si>
  <si>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</si>
  <si>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</si>
  <si>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</si>
  <si>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</si>
  <si>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</si>
  <si>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</si>
  <si>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</si>
  <si>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</si>
  <si>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</si>
  <si>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</si>
  <si>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</si>
  <si>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</si>
  <si>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</si>
  <si>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</si>
  <si>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</si>
  <si>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</si>
  <si>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</si>
  <si>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</si>
  <si>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</si>
  <si>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</si>
  <si>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</si>
  <si>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</si>
  <si>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</si>
  <si>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</si>
  <si>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</si>
  <si>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</si>
  <si>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</si>
  <si>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</si>
  <si>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</si>
  <si>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</si>
  <si>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</si>
  <si>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</si>
  <si>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</si>
  <si>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</si>
  <si>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</si>
  <si>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</si>
  <si>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</si>
  <si>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</si>
  <si>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</si>
  <si>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</si>
  <si>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</si>
  <si>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</si>
  <si>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</si>
  <si>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</si>
  <si>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</si>
  <si>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</si>
  <si>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</si>
  <si>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</si>
  <si>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</si>
  <si>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</si>
  <si>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</si>
  <si>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</si>
  <si>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</si>
  <si>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</si>
  <si>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</si>
  <si>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</si>
  <si>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</si>
  <si>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</si>
  <si>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</si>
  <si>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</si>
  <si>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</si>
  <si>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</si>
  <si>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</si>
  <si>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</si>
  <si>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</si>
  <si>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</si>
  <si>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</si>
  <si>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</si>
  <si>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</si>
  <si>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</si>
  <si>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</si>
  <si>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</si>
  <si>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</si>
  <si>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</si>
  <si>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</si>
  <si>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</si>
  <si>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</si>
  <si>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</si>
  <si>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</si>
  <si>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</si>
  <si>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</si>
  <si>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</si>
  <si>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</si>
  <si>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</si>
  <si>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</si>
  <si>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</si>
  <si>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</si>
  <si>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</si>
  <si>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</si>
  <si>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</si>
  <si>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</si>
  <si>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</si>
  <si>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</si>
  <si>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</si>
  <si>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</si>
  <si>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</si>
  <si>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</si>
  <si>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</si>
  <si>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</si>
  <si>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</si>
  <si>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</si>
  <si>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</si>
  <si>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</si>
  <si>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</si>
  <si>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</si>
  <si>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</si>
  <si>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</si>
  <si>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</si>
  <si>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</si>
  <si>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</si>
  <si>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</si>
  <si>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</si>
  <si>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</si>
  <si>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</si>
  <si>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</si>
  <si>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</si>
  <si>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</si>
  <si>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</si>
  <si>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</si>
  <si>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</si>
  <si>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</si>
  <si>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</si>
  <si>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</si>
  <si>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</si>
  <si>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</si>
  <si>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</si>
  <si>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</si>
  <si>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</si>
  <si>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</si>
  <si>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</si>
  <si>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</si>
  <si>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</si>
  <si>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</si>
  <si>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</si>
  <si>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</si>
  <si>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</si>
  <si>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</si>
  <si>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</si>
  <si>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</si>
  <si>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</si>
  <si>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</si>
  <si>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</si>
  <si>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</si>
  <si>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</si>
  <si>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</si>
  <si>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</si>
  <si>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</si>
  <si>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</si>
  <si>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</si>
  <si>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</si>
  <si>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</si>
  <si>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</si>
  <si>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</si>
  <si>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</si>
  <si>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</si>
  <si>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</si>
  <si>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</si>
  <si>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</si>
  <si>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</si>
  <si>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</si>
  <si>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</si>
  <si>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</si>
  <si>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</si>
  <si>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</si>
  <si>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</si>
  <si>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</si>
  <si>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</si>
  <si>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</si>
  <si>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</si>
  <si>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</si>
  <si>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</si>
  <si>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</si>
  <si>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</si>
  <si>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</si>
  <si>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</si>
  <si>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</si>
  <si>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</si>
  <si>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</si>
  <si>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</si>
  <si>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</si>
  <si>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</si>
  <si>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</si>
  <si>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</si>
  <si>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</si>
  <si>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</si>
  <si>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</si>
  <si>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</si>
  <si>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</si>
  <si>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</si>
  <si>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</si>
  <si>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</si>
  <si>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</si>
  <si>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</si>
  <si>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</si>
  <si>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</si>
  <si>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</si>
  <si>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</si>
  <si>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</si>
  <si>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</si>
  <si>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</si>
  <si>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</si>
  <si>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</si>
  <si>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</si>
  <si>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</si>
  <si>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</si>
  <si>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</si>
  <si>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</si>
  <si>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</si>
  <si>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</si>
  <si>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</si>
  <si>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</si>
  <si>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</si>
  <si>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</si>
  <si>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</si>
  <si>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</si>
  <si>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</si>
  <si>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</si>
  <si>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</si>
  <si>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</si>
  <si>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</si>
  <si>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</si>
  <si>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</si>
  <si>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</si>
  <si>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</si>
  <si>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</si>
  <si>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</si>
  <si>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</si>
  <si>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</si>
  <si>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</si>
  <si>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</si>
  <si>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</si>
  <si>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</si>
  <si>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</si>
  <si>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</si>
  <si>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</si>
  <si>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</si>
  <si>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</si>
  <si>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</si>
  <si>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</si>
  <si>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</si>
  <si>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</si>
  <si>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</si>
  <si>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</si>
  <si>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</si>
  <si>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</si>
  <si>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</si>
  <si>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</si>
  <si>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</si>
  <si>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</si>
  <si>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</si>
  <si>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</si>
  <si>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</si>
  <si>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</si>
  <si>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</si>
  <si>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</si>
  <si>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</si>
  <si>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</si>
  <si>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</si>
  <si>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</si>
  <si>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</si>
  <si>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</si>
  <si>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</si>
  <si>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</si>
  <si>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</si>
  <si>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</si>
  <si>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</si>
  <si>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</si>
  <si>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</si>
  <si>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</si>
  <si>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</si>
  <si>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</si>
  <si>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</si>
  <si>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</si>
  <si>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</si>
  <si>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</si>
  <si>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</si>
  <si>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</si>
  <si>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</si>
  <si>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</si>
  <si>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</si>
  <si>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</si>
  <si>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</si>
  <si>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</si>
  <si>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</si>
  <si>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</si>
  <si>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</si>
  <si>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</si>
  <si>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</si>
  <si>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</si>
  <si>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</si>
  <si>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</si>
  <si>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</si>
  <si>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</si>
  <si>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</si>
  <si>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</si>
  <si>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</si>
  <si>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</si>
  <si>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</si>
  <si>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</si>
  <si>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</si>
  <si>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</si>
  <si>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</si>
  <si>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</si>
  <si>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</si>
  <si>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</si>
  <si>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</si>
  <si>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</si>
  <si>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</si>
  <si>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</si>
  <si>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</si>
  <si>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</si>
  <si>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</si>
  <si>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</si>
  <si>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</si>
  <si>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</si>
  <si>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</si>
  <si>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</si>
  <si>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</si>
  <si>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</si>
  <si>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</si>
  <si>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</si>
  <si>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</si>
  <si>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</si>
  <si>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</si>
  <si>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</si>
  <si>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</si>
  <si>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</si>
  <si>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</si>
  <si>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</si>
  <si>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</si>
  <si>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</si>
  <si>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</si>
  <si>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</si>
  <si>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</si>
  <si>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</si>
  <si>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</si>
  <si>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</si>
  <si>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</si>
  <si>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</si>
  <si>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</si>
  <si>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</si>
  <si>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</si>
  <si>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</si>
  <si>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</si>
  <si>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</si>
  <si>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</si>
  <si>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</si>
  <si>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</si>
  <si>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</si>
  <si>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</si>
  <si>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</si>
  <si>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</si>
  <si>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</si>
  <si>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</si>
  <si>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</si>
  <si>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</si>
  <si>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</si>
  <si>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</si>
  <si>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</si>
  <si>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</si>
  <si>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</si>
  <si>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</si>
  <si>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</si>
  <si>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</si>
  <si>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</si>
  <si>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</si>
  <si>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</si>
  <si>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</si>
  <si>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</si>
  <si>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</si>
  <si>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</si>
  <si>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</si>
  <si>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</si>
  <si>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</si>
  <si>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</si>
  <si>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</si>
  <si>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</si>
  <si>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</si>
  <si>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</si>
  <si>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</si>
  <si>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</si>
  <si>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</si>
  <si>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</si>
  <si>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</si>
  <si>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</si>
  <si>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</si>
  <si>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</si>
  <si>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</si>
  <si>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</si>
  <si>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</si>
  <si>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</si>
  <si>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</si>
  <si>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</si>
  <si>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</si>
  <si>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</si>
  <si>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</si>
  <si>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</si>
  <si>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</si>
  <si>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</si>
  <si>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</si>
  <si>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</si>
  <si>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</si>
  <si>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</si>
  <si>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</si>
  <si>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</si>
  <si>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</si>
  <si>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</si>
  <si>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</si>
  <si>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</si>
  <si>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</si>
  <si>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</si>
  <si>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</si>
  <si>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</si>
  <si>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</si>
  <si>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</si>
  <si>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</si>
  <si>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</si>
  <si>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</si>
  <si>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</si>
  <si>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</si>
  <si>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</si>
  <si>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</si>
  <si>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</si>
  <si>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</si>
  <si>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</si>
  <si>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</si>
  <si>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</si>
  <si>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</si>
  <si>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</si>
  <si>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</si>
  <si>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</si>
  <si>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</si>
  <si>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</si>
  <si>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</si>
  <si>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</si>
  <si>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</si>
  <si>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</si>
  <si>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</si>
  <si>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</si>
  <si>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</si>
  <si>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</si>
  <si>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</si>
  <si>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</si>
  <si>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</si>
  <si>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</si>
  <si>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</si>
  <si>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</si>
  <si>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</si>
  <si>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</si>
  <si>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</si>
  <si>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</si>
  <si>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</si>
  <si>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</si>
  <si>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</si>
  <si>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</si>
  <si>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</si>
  <si>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</si>
  <si>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</si>
  <si>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</si>
  <si>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</si>
  <si>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</si>
  <si>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</si>
  <si>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</si>
  <si>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</si>
  <si>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</si>
  <si>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</si>
  <si>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</si>
  <si>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</si>
  <si>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</si>
  <si>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</si>
  <si>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</si>
  <si>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</si>
  <si>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</si>
  <si>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</si>
  <si>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</si>
  <si>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</si>
  <si>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</si>
  <si>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</si>
  <si>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</si>
  <si>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</si>
  <si>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</si>
  <si>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</si>
  <si>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</si>
  <si>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</si>
  <si>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</si>
  <si>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</si>
  <si>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</si>
  <si>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</si>
  <si>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</si>
  <si>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</si>
  <si>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</si>
  <si>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</si>
  <si>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</si>
  <si>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</si>
  <si>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</si>
  <si>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</si>
  <si>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</si>
  <si>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</si>
  <si>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</si>
  <si>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</si>
  <si>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</si>
  <si>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</si>
  <si>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</si>
  <si>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</si>
  <si>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</si>
  <si>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</si>
  <si>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</si>
  <si>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</si>
  <si>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</si>
  <si>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</si>
  <si>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</si>
  <si>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</si>
  <si>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</si>
  <si>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</si>
  <si>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</si>
  <si>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</si>
  <si>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</si>
  <si>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</si>
  <si>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</si>
  <si>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</si>
  <si>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</si>
  <si>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</si>
  <si>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</si>
  <si>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</si>
  <si>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</si>
  <si>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</si>
  <si>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</si>
  <si>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</si>
  <si>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</si>
  <si>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</si>
  <si>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</si>
  <si>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</si>
  <si>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</si>
  <si>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</si>
  <si>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</si>
  <si>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</si>
  <si>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</si>
  <si>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</si>
  <si>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</si>
  <si>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</si>
  <si>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</si>
  <si>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</si>
  <si>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</si>
  <si>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</si>
  <si>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</si>
  <si>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</si>
  <si>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</si>
  <si>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</si>
  <si>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</si>
  <si>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</si>
  <si>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</si>
  <si>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</si>
  <si>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</si>
  <si>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</si>
  <si>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</si>
  <si>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</si>
  <si>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</si>
  <si>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</si>
  <si>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</si>
  <si>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</si>
  <si>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</si>
  <si>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</si>
  <si>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</si>
  <si>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</si>
  <si>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</si>
  <si>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</si>
  <si>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</si>
  <si>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</si>
  <si>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</si>
  <si>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</si>
  <si>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</si>
  <si>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</si>
  <si>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</si>
  <si>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</si>
  <si>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</si>
  <si>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</si>
  <si>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</si>
  <si>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</si>
  <si>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</si>
  <si>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</si>
  <si>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</si>
  <si>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</si>
  <si>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</si>
  <si>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</si>
  <si>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</si>
  <si>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</si>
  <si>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</si>
  <si>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</si>
  <si>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</si>
  <si>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</si>
  <si>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</si>
  <si>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</si>
  <si>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</si>
  <si>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</si>
  <si>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</si>
  <si>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</si>
  <si>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</si>
  <si>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</si>
  <si>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</si>
  <si>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</si>
  <si>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</si>
  <si>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</si>
  <si>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</si>
  <si>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</si>
  <si>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</si>
  <si>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</si>
  <si>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</si>
  <si>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</si>
  <si>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</si>
  <si>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</si>
  <si>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</si>
  <si>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</si>
  <si>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</si>
  <si>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</si>
  <si>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</si>
  <si>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</si>
  <si>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</si>
  <si>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</si>
  <si>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</si>
  <si>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</si>
  <si>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</si>
  <si>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</si>
  <si>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</si>
  <si>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</si>
  <si>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</si>
  <si>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</si>
  <si>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</si>
  <si>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</si>
  <si>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</si>
  <si>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</si>
  <si>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</si>
  <si>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</si>
  <si>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</si>
  <si>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</si>
  <si>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</si>
  <si>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</si>
  <si>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</si>
  <si>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</si>
  <si>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</si>
  <si>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</si>
  <si>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</si>
  <si>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</si>
  <si>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</si>
  <si>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</si>
  <si>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</si>
  <si>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</si>
  <si>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</si>
  <si>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</si>
  <si>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</si>
  <si>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</si>
  <si>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</si>
  <si>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</si>
  <si>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</si>
  <si>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</si>
  <si>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</si>
  <si>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</si>
  <si>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</si>
  <si>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</si>
  <si>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</si>
  <si>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</si>
  <si>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</si>
  <si>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</si>
  <si>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</si>
  <si>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</si>
  <si>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</si>
  <si>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</si>
  <si>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</si>
  <si>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</si>
  <si>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</si>
  <si>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</si>
  <si>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</si>
  <si>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</si>
  <si>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</si>
  <si>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</si>
  <si>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</si>
  <si>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</si>
  <si>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</si>
  <si>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</si>
  <si>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</si>
  <si>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</si>
  <si>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</si>
  <si>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</si>
  <si>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</si>
  <si>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</si>
  <si>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</si>
  <si>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</si>
  <si>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</si>
  <si>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</si>
  <si>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</si>
  <si>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</si>
  <si>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</si>
  <si>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</si>
  <si>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</si>
  <si>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</si>
  <si>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</si>
  <si>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</si>
  <si>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</si>
  <si>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</si>
  <si>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</si>
  <si>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</si>
  <si>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</si>
  <si>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</si>
  <si>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</si>
  <si>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</si>
  <si>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</si>
  <si>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</si>
  <si>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</si>
  <si>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</si>
  <si>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</si>
  <si>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</si>
  <si>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</si>
  <si>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</si>
  <si>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</si>
  <si>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</si>
  <si>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</si>
  <si>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</si>
  <si>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</si>
  <si>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</si>
  <si>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</si>
  <si>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</si>
  <si>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</si>
  <si>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</si>
  <si>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</si>
  <si>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</si>
  <si>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</si>
  <si>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</si>
  <si>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</si>
  <si>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</si>
  <si>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</si>
  <si>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</si>
  <si>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</si>
  <si>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</si>
  <si>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</si>
  <si>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</si>
  <si>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</si>
  <si>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</si>
  <si>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</si>
  <si>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</si>
  <si>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</si>
  <si>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</si>
  <si>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</si>
  <si>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</si>
  <si>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</si>
  <si>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</si>
  <si>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</si>
  <si>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</si>
  <si>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</si>
  <si>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</si>
  <si>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</si>
  <si>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</si>
  <si>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</si>
  <si>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</si>
  <si>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</si>
  <si>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</si>
  <si>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</si>
  <si>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</si>
  <si>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</si>
  <si>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</si>
  <si>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</si>
  <si>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</si>
  <si>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</si>
  <si>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</si>
  <si>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</si>
  <si>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</si>
  <si>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</si>
  <si>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</si>
  <si>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</si>
  <si>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</si>
  <si>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</si>
  <si>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</si>
  <si>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</si>
  <si>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</si>
  <si>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</si>
  <si>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</si>
  <si>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</si>
  <si>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</si>
  <si>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</si>
  <si>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</si>
  <si>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</si>
  <si>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</si>
  <si>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</si>
  <si>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</si>
  <si>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</si>
  <si>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</si>
  <si>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</si>
  <si>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</si>
  <si>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</si>
  <si>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</si>
  <si>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</si>
  <si>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</si>
  <si>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</si>
  <si>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</si>
  <si>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</si>
  <si>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</si>
  <si>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</si>
  <si>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</si>
  <si>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</si>
  <si>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</si>
  <si>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</si>
  <si>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</si>
  <si>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</si>
  <si>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</si>
  <si>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</si>
  <si>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</si>
  <si>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</si>
  <si>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</si>
  <si>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</si>
  <si>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</si>
  <si>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</si>
  <si>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</si>
  <si>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</si>
  <si>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</si>
  <si>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</si>
  <si>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</si>
  <si>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</si>
  <si>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</si>
  <si>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</si>
  <si>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</si>
  <si>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</si>
  <si>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</si>
  <si>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</si>
  <si>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</si>
  <si>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</si>
  <si>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</si>
  <si>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</si>
  <si>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</si>
  <si>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</si>
  <si>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</si>
  <si>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</si>
  <si>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</si>
  <si>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</si>
  <si>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</si>
  <si>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</si>
  <si>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</si>
  <si>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</si>
  <si>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</si>
  <si>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</si>
  <si>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</si>
  <si>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</si>
  <si>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</si>
  <si>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</si>
  <si>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</si>
  <si>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</si>
  <si>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</si>
  <si>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</si>
  <si>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</si>
  <si>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</si>
  <si>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</si>
  <si>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</si>
  <si>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</si>
  <si>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</si>
  <si>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</si>
  <si>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</si>
  <si>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</si>
  <si>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</si>
  <si>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</si>
  <si>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</si>
  <si>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</si>
  <si>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</si>
  <si>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</si>
  <si>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</si>
  <si>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</si>
  <si>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</si>
  <si>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</si>
  <si>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</si>
  <si>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</si>
  <si>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</si>
  <si>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</si>
  <si>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</si>
  <si>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</si>
  <si>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</si>
  <si>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</si>
  <si>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</si>
  <si>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</si>
  <si>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</si>
  <si>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</si>
  <si>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</si>
  <si>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</si>
  <si>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</si>
  <si>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</si>
  <si>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</si>
  <si>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</si>
  <si>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</si>
  <si>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</si>
  <si>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</si>
  <si>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</si>
  <si>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</si>
  <si>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</si>
  <si>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</si>
  <si>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</si>
  <si>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</si>
  <si>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</si>
  <si>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</si>
  <si>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</si>
  <si>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</si>
  <si>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</si>
  <si>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</si>
  <si>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</si>
  <si>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</si>
  <si>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</si>
  <si>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</si>
  <si>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</si>
  <si>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</si>
  <si>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</si>
  <si>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</si>
  <si>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</si>
  <si>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</si>
  <si>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</si>
  <si>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</si>
  <si>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</si>
  <si>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</si>
  <si>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</si>
  <si>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</si>
  <si>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</si>
  <si>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</si>
  <si>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</si>
  <si>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</si>
  <si>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</si>
  <si>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</si>
  <si>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</si>
  <si>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</si>
  <si>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</si>
  <si>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</si>
  <si>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</si>
  <si>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</si>
  <si>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</si>
  <si>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</si>
  <si>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</si>
  <si>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</si>
  <si>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</si>
  <si>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</si>
  <si>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</si>
  <si>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</si>
  <si>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</si>
  <si>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</si>
  <si>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</si>
  <si>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</si>
  <si>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</si>
  <si>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</si>
  <si>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</si>
  <si>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</si>
  <si>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</si>
  <si>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</si>
  <si>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</si>
  <si>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</si>
  <si>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</si>
  <si>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</si>
  <si>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</si>
  <si>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</si>
  <si>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</si>
  <si>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</si>
  <si>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</si>
  <si>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</si>
  <si>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</si>
  <si>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</si>
  <si>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</si>
  <si>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</si>
  <si>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</si>
  <si>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</si>
  <si>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</si>
  <si>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</si>
  <si>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</si>
  <si>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</si>
  <si>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</si>
  <si>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</si>
  <si>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</si>
  <si>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</si>
  <si>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</si>
  <si>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</si>
  <si>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</si>
  <si>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</si>
  <si>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</si>
  <si>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</si>
  <si>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</si>
  <si>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</si>
  <si>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</si>
  <si>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</si>
  <si>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</si>
  <si>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</si>
  <si>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</si>
  <si>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</si>
  <si>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</si>
  <si>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</si>
  <si>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</si>
  <si>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</si>
  <si>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</si>
  <si>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</si>
  <si>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</si>
  <si>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</si>
  <si>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</si>
  <si>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</si>
  <si>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</si>
  <si>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</si>
  <si>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</si>
  <si>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</si>
  <si>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</si>
  <si>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</si>
  <si>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</si>
  <si>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</si>
  <si>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</si>
  <si>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</si>
  <si>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</si>
  <si>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</si>
  <si>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</si>
  <si>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</si>
  <si>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</si>
  <si>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</si>
  <si>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</si>
  <si>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</si>
  <si>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</si>
  <si>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</si>
  <si>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</si>
  <si>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</si>
  <si>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</si>
  <si>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</si>
  <si>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</si>
  <si>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</si>
  <si>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</si>
  <si>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</si>
  <si>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</si>
  <si>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</si>
  <si>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</si>
  <si>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</si>
  <si>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</si>
  <si>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</si>
  <si>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</si>
  <si>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</si>
  <si>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</si>
  <si>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</si>
  <si>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</si>
  <si>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</si>
  <si>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</si>
  <si>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</si>
  <si>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</si>
  <si>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</si>
  <si>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</si>
  <si>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</si>
  <si>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</si>
  <si>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</si>
  <si>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</si>
  <si>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</si>
  <si>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</si>
  <si>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</si>
  <si>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</si>
  <si>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</si>
  <si>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</si>
  <si>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</si>
  <si>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</si>
  <si>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</si>
  <si>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</si>
  <si>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</si>
  <si>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</si>
  <si>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</si>
  <si>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</si>
  <si>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</si>
  <si>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</si>
  <si>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</si>
  <si>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</si>
  <si>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</si>
  <si>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</si>
  <si>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</si>
  <si>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</si>
  <si>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</si>
  <si>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</si>
  <si>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</si>
  <si>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</si>
  <si>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</si>
  <si>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</si>
  <si>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</si>
  <si>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</si>
  <si>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</si>
  <si>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</si>
  <si>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</si>
  <si>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</si>
  <si>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</si>
  <si>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</si>
  <si>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</si>
  <si>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</si>
  <si>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</si>
  <si>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</si>
  <si>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</si>
  <si>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</si>
  <si>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</si>
  <si>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</si>
  <si>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</si>
  <si>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</si>
  <si>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</si>
  <si>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</si>
  <si>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</si>
  <si>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</si>
  <si>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</si>
  <si>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</si>
  <si>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</si>
  <si>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</si>
  <si>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</si>
  <si>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</si>
  <si>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</si>
  <si>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</si>
  <si>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</si>
  <si>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</si>
  <si>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</si>
  <si>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</si>
  <si>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</si>
  <si>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</si>
  <si>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</si>
  <si>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</si>
  <si>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</si>
  <si>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</si>
  <si>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</si>
  <si>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</si>
  <si>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</si>
  <si>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</si>
  <si>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</si>
  <si>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</si>
  <si>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</si>
  <si>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</si>
  <si>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</si>
  <si>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</si>
  <si>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</si>
  <si>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</si>
  <si>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</si>
  <si>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</si>
  <si>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</si>
  <si>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</si>
  <si>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</si>
  <si>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</si>
  <si>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</si>
  <si>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</si>
  <si>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</si>
  <si>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</si>
  <si>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</si>
  <si>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</si>
  <si>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</si>
  <si>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</si>
  <si>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</si>
  <si>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</si>
  <si>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</si>
  <si>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</si>
  <si>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</si>
  <si>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</si>
  <si>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</si>
  <si>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</si>
  <si>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</si>
  <si>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</si>
  <si>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</si>
  <si>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</si>
  <si>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</si>
  <si>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</si>
  <si>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</si>
  <si>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</si>
  <si>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</si>
  <si>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</si>
  <si>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</si>
  <si>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</si>
  <si>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</si>
  <si>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</si>
  <si>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</si>
  <si>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</si>
  <si>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</si>
  <si>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</si>
  <si>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</si>
  <si>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</si>
  <si>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</si>
  <si>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</si>
  <si>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</si>
  <si>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</si>
  <si>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</si>
  <si>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</si>
  <si>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</si>
  <si>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</si>
  <si>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</si>
  <si>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</si>
  <si>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</si>
  <si>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</si>
  <si>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</si>
  <si>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</si>
  <si>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</si>
  <si>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</si>
  <si>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</si>
  <si>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</si>
  <si>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</si>
  <si>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</si>
  <si>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</si>
  <si>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</si>
  <si>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</si>
  <si>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</si>
  <si>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</si>
  <si>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</si>
  <si>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</si>
  <si>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</si>
  <si>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</si>
  <si>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</si>
  <si>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</si>
  <si>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</si>
  <si>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</si>
  <si>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</si>
  <si>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</si>
  <si>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</si>
  <si>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</si>
  <si>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</si>
  <si>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</si>
  <si>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</si>
  <si>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</si>
  <si>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</si>
  <si>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</si>
  <si>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</si>
  <si>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</si>
  <si>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</si>
  <si>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</si>
  <si>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</si>
  <si>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</si>
  <si>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</si>
  <si>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</si>
  <si>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</si>
  <si>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</si>
  <si>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</si>
  <si>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</si>
  <si>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</si>
  <si>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</si>
  <si>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</si>
  <si>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</si>
  <si>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</si>
  <si>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</si>
  <si>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</si>
  <si>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</si>
  <si>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</si>
  <si>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</si>
  <si>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</si>
  <si>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</si>
  <si>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</si>
  <si>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</si>
  <si>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</si>
  <si>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</si>
  <si>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</si>
  <si>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</si>
  <si>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</si>
  <si>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</si>
  <si>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</si>
  <si>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</si>
  <si>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</si>
  <si>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</si>
  <si>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</si>
  <si>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</si>
  <si>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</si>
  <si>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</si>
  <si>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</si>
  <si>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</si>
  <si>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</si>
  <si>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</si>
  <si>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</si>
  <si>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</si>
  <si>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</si>
  <si>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</si>
  <si>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</si>
  <si>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</si>
  <si>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</si>
  <si>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</si>
  <si>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</si>
  <si>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</si>
  <si>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</si>
  <si>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</si>
  <si>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</si>
  <si>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</si>
  <si>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</si>
  <si>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</si>
  <si>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</si>
  <si>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</si>
  <si>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</si>
  <si>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</si>
  <si>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</si>
  <si>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</si>
  <si>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</si>
  <si>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</si>
  <si>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</si>
  <si>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</si>
  <si>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</si>
  <si>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</si>
  <si>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</si>
  <si>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</si>
  <si>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</si>
  <si>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</si>
  <si>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</si>
  <si>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</si>
  <si>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</si>
  <si>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</si>
  <si>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</si>
  <si>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</si>
  <si>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</si>
  <si>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</si>
  <si>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</si>
  <si>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</si>
  <si>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</si>
  <si>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</si>
  <si>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</si>
  <si>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</si>
  <si>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</si>
  <si>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</si>
  <si>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</si>
  <si>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</si>
  <si>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</si>
  <si>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</si>
  <si>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</si>
  <si>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</si>
  <si>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</si>
  <si>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</si>
  <si>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</si>
  <si>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</si>
  <si>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</si>
  <si>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</si>
  <si>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</si>
  <si>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</si>
  <si>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</si>
  <si>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</si>
  <si>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</si>
  <si>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</si>
  <si>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</si>
  <si>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</si>
  <si>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</si>
  <si>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</si>
  <si>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</si>
  <si>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</si>
  <si>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</si>
  <si>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</si>
  <si>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</si>
  <si>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</si>
  <si>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</si>
  <si>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</si>
  <si>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</si>
  <si>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</si>
  <si>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</si>
  <si>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</si>
  <si>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</si>
  <si>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</si>
  <si>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</si>
  <si>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</si>
  <si>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</si>
  <si>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</si>
  <si>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</si>
  <si>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</si>
  <si>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</si>
  <si>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</si>
  <si>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</si>
  <si>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</si>
  <si>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</si>
  <si>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</si>
  <si>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</si>
  <si>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</si>
  <si>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</si>
  <si>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</si>
  <si>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</si>
  <si>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</si>
  <si>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</si>
  <si>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</si>
  <si>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</si>
  <si>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</si>
  <si>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</si>
  <si>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</si>
  <si>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</si>
  <si>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</si>
  <si>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</si>
  <si>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</si>
  <si>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</si>
  <si>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</si>
  <si>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</si>
  <si>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</si>
  <si>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</si>
  <si>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</si>
  <si>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</si>
  <si>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</si>
  <si>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</si>
  <si>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</si>
  <si>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</si>
  <si>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</si>
  <si>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</si>
  <si>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</si>
  <si>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</si>
  <si>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</si>
  <si>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</si>
  <si>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</si>
  <si>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</si>
  <si>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</si>
  <si>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</si>
  <si>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</si>
  <si>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</si>
  <si>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</si>
  <si>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</si>
  <si>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</si>
  <si>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</si>
  <si>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</si>
  <si>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</si>
  <si>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</si>
  <si>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</si>
  <si>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</si>
  <si>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</si>
  <si>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</si>
  <si>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</si>
  <si>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</si>
  <si>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</si>
  <si>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</si>
  <si>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</si>
  <si>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</si>
  <si>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</si>
  <si>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</si>
  <si>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</si>
  <si>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</si>
  <si>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</si>
  <si>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</si>
  <si>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</si>
  <si>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</si>
  <si>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</si>
  <si>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</si>
  <si>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</si>
  <si>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</si>
  <si>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</si>
  <si>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</si>
  <si>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</si>
  <si>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</si>
  <si>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</si>
  <si>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</si>
  <si>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</si>
  <si>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</si>
  <si>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</si>
  <si>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</si>
  <si>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</si>
  <si>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</si>
  <si>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</si>
  <si>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</si>
  <si>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</si>
  <si>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</si>
  <si>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</si>
  <si>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</si>
  <si>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</si>
  <si>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</si>
  <si>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</si>
  <si>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</si>
  <si>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</si>
  <si>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</si>
  <si>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</si>
  <si>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</si>
  <si>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</si>
  <si>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</si>
  <si>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</si>
  <si>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</si>
  <si>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</si>
  <si>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</si>
  <si>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</si>
  <si>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</si>
  <si>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</si>
  <si>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</si>
  <si>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</si>
  <si>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</si>
  <si>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</si>
  <si>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</si>
  <si>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</si>
  <si>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</si>
  <si>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</si>
  <si>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</si>
  <si>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</si>
  <si>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</si>
  <si>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</si>
  <si>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</si>
  <si>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</si>
  <si>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</si>
  <si>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</si>
  <si>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</si>
  <si>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</si>
  <si>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</si>
  <si>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</si>
  <si>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</si>
  <si>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</si>
  <si>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</si>
  <si>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</si>
  <si>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</si>
  <si>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</si>
  <si>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</si>
  <si>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</si>
  <si>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</si>
  <si>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</si>
  <si>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</si>
  <si>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</si>
  <si>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</si>
  <si>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</si>
  <si>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</si>
  <si>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</si>
  <si>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</si>
  <si>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</si>
  <si>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</si>
  <si>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</si>
  <si>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</si>
  <si>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</si>
  <si>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</si>
  <si>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</si>
  <si>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</si>
  <si>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</si>
  <si>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</si>
  <si>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</si>
  <si>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</si>
  <si>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</si>
  <si>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</si>
  <si>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</si>
  <si>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</si>
  <si>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</si>
  <si>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</si>
  <si>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</si>
  <si>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</si>
  <si>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</si>
  <si>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</si>
  <si>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</si>
  <si>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</si>
  <si>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</si>
  <si>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</si>
  <si>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</si>
  <si>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</si>
  <si>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</si>
  <si>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</si>
  <si>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</si>
  <si>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</si>
  <si>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</si>
  <si>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</si>
  <si>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</si>
  <si>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</si>
  <si>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</si>
  <si>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</si>
  <si>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</si>
  <si>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</si>
  <si>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</si>
  <si>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</si>
  <si>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</si>
  <si>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</si>
  <si>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</si>
  <si>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</si>
  <si>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</si>
  <si>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</si>
  <si>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</si>
  <si>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</si>
  <si>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</si>
  <si>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</si>
  <si>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</si>
  <si>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</si>
  <si>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</si>
  <si>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</si>
  <si>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</si>
  <si>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</si>
  <si>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</si>
  <si>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</si>
  <si>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</si>
  <si>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</si>
  <si>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</si>
  <si>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</si>
  <si>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</si>
  <si>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</si>
  <si>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</si>
  <si>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</si>
  <si>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</si>
  <si>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</si>
  <si>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</si>
  <si>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</si>
  <si>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</si>
  <si>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</si>
  <si>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</si>
  <si>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</si>
  <si>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</si>
  <si>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</si>
  <si>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</si>
  <si>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</si>
  <si>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</si>
  <si>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</si>
  <si>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</si>
  <si>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</si>
  <si>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</si>
  <si>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</si>
  <si>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</si>
  <si>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</si>
  <si>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</si>
  <si>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</si>
  <si>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</si>
  <si>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</si>
  <si>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</si>
  <si>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</si>
  <si>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</si>
  <si>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</si>
  <si>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</si>
  <si>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</si>
  <si>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</si>
  <si>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</si>
  <si>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</si>
  <si>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</si>
  <si>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</si>
  <si>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</si>
  <si>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</si>
  <si>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</si>
  <si>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</si>
  <si>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</si>
  <si>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</si>
  <si>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</si>
  <si>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</si>
  <si>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</si>
  <si>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</si>
  <si>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</si>
  <si>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</si>
  <si>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</si>
  <si>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</si>
  <si>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</si>
  <si>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</si>
  <si>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</si>
  <si>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</si>
  <si>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</si>
  <si>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</si>
  <si>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</si>
  <si>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</si>
  <si>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</si>
  <si>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</si>
  <si>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</si>
  <si>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</si>
  <si>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</si>
  <si>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</si>
  <si>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</si>
  <si>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</si>
  <si>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</si>
  <si>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</si>
  <si>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</si>
  <si>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</si>
  <si>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</si>
  <si>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</si>
  <si>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</si>
  <si>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</si>
  <si>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</si>
  <si>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</si>
  <si>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</si>
  <si>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</si>
  <si>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</si>
  <si>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</si>
  <si>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</si>
  <si>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</si>
  <si>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</si>
  <si>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</si>
  <si>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</si>
  <si>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</si>
  <si>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</si>
  <si>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</si>
  <si>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</si>
  <si>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</si>
  <si>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</si>
  <si>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</si>
  <si>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</si>
  <si>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</si>
  <si>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</si>
  <si>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</si>
  <si>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</si>
  <si>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</si>
  <si>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</si>
  <si>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</si>
  <si>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</si>
  <si>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</si>
  <si>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</si>
  <si>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</si>
  <si>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</si>
  <si>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</si>
  <si>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</si>
  <si>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</si>
  <si>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</si>
  <si>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</si>
  <si>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</si>
  <si>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</si>
  <si>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</si>
  <si>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</si>
  <si>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</si>
  <si>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</si>
  <si>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</si>
  <si>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</si>
  <si>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</si>
  <si>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</si>
  <si>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</si>
  <si>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</si>
  <si>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</si>
  <si>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</si>
  <si>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</si>
  <si>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</si>
  <si>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</si>
  <si>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</si>
  <si>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</si>
  <si>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</si>
  <si>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</si>
  <si>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</si>
  <si>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</si>
  <si>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</si>
  <si>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</si>
  <si>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</si>
  <si>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</si>
  <si>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</si>
  <si>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</si>
  <si>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</si>
  <si>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</si>
  <si>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</si>
  <si>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</si>
  <si>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</si>
  <si>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</si>
  <si>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</si>
  <si>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</si>
  <si>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</si>
  <si>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</si>
  <si>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</si>
  <si>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</si>
  <si>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</si>
  <si>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</si>
  <si>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</si>
  <si>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</si>
  <si>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</si>
  <si>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</si>
  <si>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</si>
  <si>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</si>
  <si>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</si>
  <si>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</si>
  <si>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</si>
  <si>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</si>
  <si>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</si>
  <si>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</si>
  <si>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</si>
  <si>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</si>
  <si>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</si>
  <si>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</si>
  <si>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</si>
  <si>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</si>
  <si>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</si>
  <si>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</si>
  <si>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</si>
  <si>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</si>
  <si>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</si>
  <si>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</si>
  <si>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</si>
  <si>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</si>
  <si>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</si>
  <si>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</si>
  <si>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</si>
  <si>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</si>
  <si>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</si>
  <si>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</si>
  <si>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</si>
  <si>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</si>
  <si>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</si>
  <si>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</si>
  <si>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</si>
  <si>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</si>
  <si>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</si>
  <si>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</si>
  <si>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</si>
  <si>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</si>
  <si>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</si>
  <si>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</si>
  <si>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</si>
  <si>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</si>
  <si>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</si>
  <si>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</si>
  <si>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</si>
  <si>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</si>
  <si>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</si>
  <si>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</si>
  <si>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</si>
  <si>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</si>
  <si>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</si>
  <si>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</si>
  <si>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</si>
  <si>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</si>
  <si>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</si>
  <si>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</si>
  <si>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</si>
  <si>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</si>
  <si>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</si>
  <si>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</si>
  <si>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</si>
  <si>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</si>
  <si>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</si>
  <si>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</si>
  <si>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</si>
  <si>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</si>
  <si>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</si>
  <si>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</si>
  <si>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</si>
  <si>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</si>
  <si>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</si>
  <si>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</si>
  <si>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</si>
  <si>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</si>
  <si>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</si>
  <si>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</si>
  <si>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</si>
  <si>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</si>
  <si>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</si>
  <si>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</si>
  <si>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</si>
  <si>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</si>
  <si>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</si>
  <si>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</si>
  <si>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</si>
  <si>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</si>
  <si>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</si>
  <si>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</si>
  <si>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</si>
  <si>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</si>
  <si>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</si>
  <si>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</si>
  <si>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</si>
  <si>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</si>
  <si>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</si>
  <si>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</si>
  <si>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</si>
  <si>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</si>
  <si>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</si>
  <si>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</si>
  <si>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</si>
  <si>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</si>
  <si>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</si>
  <si>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</si>
  <si>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</si>
  <si>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</si>
  <si>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</si>
  <si>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</si>
  <si>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</si>
  <si>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</si>
  <si>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</si>
  <si>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</si>
  <si>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</si>
  <si>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</si>
  <si>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</si>
  <si>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</si>
  <si>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</si>
  <si>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</si>
  <si>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</si>
  <si>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</si>
  <si>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</si>
  <si>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</si>
  <si>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</si>
  <si>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</si>
  <si>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</si>
  <si>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</si>
  <si>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</si>
  <si>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</si>
  <si>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</si>
  <si>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</si>
  <si>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</si>
  <si>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</si>
  <si>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</si>
  <si>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</si>
  <si>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</si>
  <si>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</si>
  <si>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</si>
  <si>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</si>
  <si>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</si>
  <si>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</si>
  <si>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</si>
  <si>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</si>
  <si>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</si>
  <si>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</si>
  <si>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</si>
  <si>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</si>
  <si>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</si>
  <si>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</si>
  <si>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</si>
  <si>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</si>
  <si>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</si>
  <si>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</si>
  <si>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</si>
  <si>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</si>
  <si>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</si>
  <si>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</si>
  <si>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</si>
  <si>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</si>
  <si>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</si>
  <si>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</si>
  <si>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</si>
  <si>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</si>
  <si>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</si>
  <si>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</si>
  <si>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</si>
  <si>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</si>
  <si>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</si>
  <si>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</si>
  <si>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</si>
  <si>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</si>
  <si>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</si>
  <si>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</si>
  <si>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</si>
  <si>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</si>
  <si>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</si>
  <si>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</si>
  <si>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</si>
  <si>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</si>
  <si>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</si>
  <si>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</si>
  <si>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</si>
  <si>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</si>
  <si>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</si>
  <si>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</si>
  <si>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</si>
  <si>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</si>
  <si>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</si>
  <si>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</si>
  <si>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</si>
  <si>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</si>
  <si>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</si>
  <si>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</si>
  <si>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</si>
  <si>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</si>
  <si>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</si>
  <si>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</si>
  <si>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</si>
  <si>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</si>
  <si>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</si>
  <si>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</si>
  <si>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</si>
  <si>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</si>
  <si>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</si>
  <si>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</si>
  <si>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</si>
  <si>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</si>
  <si>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</si>
  <si>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</si>
  <si>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</si>
  <si>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</si>
  <si>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</si>
  <si>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</si>
  <si>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</si>
  <si>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</si>
  <si>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</si>
  <si>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</si>
  <si>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</si>
  <si>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</si>
  <si>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</si>
  <si>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</si>
  <si>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</si>
  <si>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</si>
  <si>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</si>
  <si>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</si>
  <si>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</si>
  <si>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</si>
  <si>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</si>
  <si>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</si>
  <si>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</si>
  <si>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</si>
  <si>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</si>
  <si>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</si>
  <si>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</si>
  <si>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</si>
  <si>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</si>
  <si>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</si>
  <si>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</si>
  <si>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</si>
  <si>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</si>
  <si>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</si>
  <si>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</si>
  <si>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</si>
  <si>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</si>
  <si>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</si>
  <si>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</si>
  <si>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</si>
  <si>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</si>
  <si>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</si>
  <si>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</si>
  <si>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</si>
  <si>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</si>
  <si>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</si>
  <si>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</si>
  <si>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</si>
  <si>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</si>
  <si>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</si>
  <si>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</si>
  <si>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</si>
  <si>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</si>
  <si>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</si>
  <si>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</si>
  <si>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</si>
  <si>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</si>
  <si>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</si>
  <si>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</si>
  <si>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</si>
  <si>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</si>
  <si>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</si>
  <si>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</si>
  <si>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</si>
  <si>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</si>
  <si>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</si>
  <si>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</si>
  <si>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</si>
  <si>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</si>
  <si>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</si>
  <si>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</si>
  <si>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</si>
  <si>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</si>
  <si>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</si>
  <si>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</si>
  <si>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</si>
  <si>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</si>
  <si>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</si>
  <si>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</si>
  <si>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</si>
  <si>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</si>
  <si>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</si>
  <si>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</si>
  <si>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</si>
  <si>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</si>
  <si>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</si>
  <si>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</si>
  <si>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</si>
  <si>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</si>
  <si>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</si>
  <si>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</si>
  <si>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</si>
  <si>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</si>
  <si>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</si>
  <si>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</si>
  <si>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</si>
  <si>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</si>
  <si>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</si>
  <si>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</si>
  <si>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</si>
  <si>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</si>
  <si>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</si>
  <si>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</si>
  <si>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</si>
  <si>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</si>
  <si>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</si>
  <si>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</si>
  <si>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</si>
  <si>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</si>
  <si>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</si>
  <si>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</si>
  <si>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</si>
  <si>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</si>
  <si>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</si>
  <si>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</si>
  <si>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</si>
  <si>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</si>
  <si>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</si>
  <si>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</si>
  <si>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</si>
  <si>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</si>
  <si>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</si>
  <si>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</si>
  <si>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</si>
  <si>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</si>
  <si>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</si>
  <si>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</si>
  <si>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</si>
  <si>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</si>
  <si>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</si>
  <si>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</si>
  <si>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</si>
  <si>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</si>
  <si>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</si>
  <si>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</si>
  <si>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</si>
  <si>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</si>
  <si>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</si>
  <si>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</si>
  <si>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</si>
  <si>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</si>
  <si>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</si>
  <si>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</si>
  <si>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</si>
  <si>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</si>
  <si>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</si>
  <si>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</si>
  <si>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</si>
  <si>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</si>
  <si>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</si>
  <si>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</si>
  <si>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</si>
  <si>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</si>
  <si>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</si>
  <si>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</si>
  <si>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</si>
  <si>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</si>
  <si>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</si>
  <si>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</si>
  <si>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</si>
  <si>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</si>
  <si>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</si>
  <si>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</si>
  <si>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</si>
  <si>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</si>
  <si>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</si>
  <si>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</si>
  <si>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</si>
  <si>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</si>
  <si>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</si>
  <si>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</si>
  <si>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</si>
  <si>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</si>
  <si>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</si>
  <si>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</si>
  <si>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</si>
  <si>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</si>
  <si>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</si>
  <si>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</si>
  <si>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</si>
  <si>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</si>
  <si>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</si>
  <si>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</si>
  <si>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</si>
  <si>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</si>
  <si>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</si>
  <si>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</si>
  <si>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</si>
  <si>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</si>
  <si>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</si>
  <si>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</si>
  <si>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</si>
  <si>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</si>
  <si>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</si>
  <si>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</si>
  <si>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</si>
  <si>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</si>
  <si>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</si>
  <si>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</si>
  <si>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</si>
  <si>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</si>
  <si>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</si>
  <si>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</si>
  <si>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</si>
  <si>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</si>
  <si>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</si>
  <si>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</si>
  <si>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</si>
  <si>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</si>
  <si>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</si>
  <si>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</si>
  <si>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</si>
  <si>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</si>
  <si>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</si>
  <si>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</si>
  <si>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</si>
  <si>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</si>
  <si>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</si>
  <si>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</si>
  <si>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</si>
  <si>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</si>
  <si>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</si>
  <si>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</si>
  <si>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</si>
  <si>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</si>
  <si>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</si>
  <si>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</si>
  <si>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</si>
  <si>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</si>
  <si>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</si>
  <si>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</si>
  <si>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</si>
  <si>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</si>
  <si>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</si>
  <si>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</si>
  <si>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</si>
  <si>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</si>
  <si>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</si>
  <si>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</si>
  <si>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</si>
  <si>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</si>
  <si>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</si>
  <si>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</si>
  <si>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</si>
  <si>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</si>
  <si>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</si>
  <si>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</si>
  <si>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</si>
  <si>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</si>
  <si>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</si>
  <si>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</si>
  <si>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</si>
  <si>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</si>
  <si>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</si>
  <si>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</si>
  <si>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</si>
  <si>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</si>
  <si>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</si>
  <si>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</si>
  <si>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</si>
  <si>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</si>
  <si>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</si>
  <si>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</si>
  <si>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</si>
  <si>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</si>
  <si>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</si>
  <si>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</si>
  <si>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</si>
  <si>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</si>
  <si>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</si>
  <si>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</si>
  <si>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</si>
  <si>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</si>
  <si>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</si>
  <si>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</si>
  <si>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</si>
  <si>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</si>
  <si>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</si>
  <si>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</si>
  <si>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</si>
  <si>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</si>
  <si>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</si>
  <si>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</si>
  <si>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</si>
  <si>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</si>
  <si>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</si>
  <si>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</si>
  <si>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</si>
  <si>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</si>
  <si>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</si>
  <si>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</si>
  <si>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</si>
  <si>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</si>
  <si>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</si>
  <si>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</si>
  <si>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</si>
  <si>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</si>
  <si>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</si>
  <si>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</si>
  <si>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</si>
  <si>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</si>
  <si>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</si>
  <si>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</si>
  <si>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</si>
  <si>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</si>
  <si>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</si>
  <si>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</si>
  <si>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</si>
  <si>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</si>
  <si>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</si>
  <si>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</si>
  <si>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</si>
  <si>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</si>
  <si>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</si>
  <si>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</si>
  <si>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</si>
  <si>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</si>
  <si>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</si>
  <si>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</si>
  <si>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</si>
  <si>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</si>
  <si>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</si>
  <si>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</si>
  <si>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</si>
  <si>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</si>
  <si>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</si>
  <si>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</si>
  <si>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</si>
  <si>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</si>
  <si>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</si>
  <si>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</si>
  <si>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</si>
  <si>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</si>
  <si>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</si>
  <si>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</si>
  <si>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</si>
  <si>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</si>
  <si>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</si>
  <si>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</si>
  <si>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</si>
  <si>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</si>
  <si>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</si>
  <si>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</si>
  <si>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</si>
  <si>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</si>
  <si>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</si>
  <si>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</si>
  <si>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</si>
  <si>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</si>
  <si>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</si>
  <si>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</si>
  <si>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</si>
  <si>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</si>
  <si>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</si>
  <si>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</si>
  <si>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</si>
  <si>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</si>
  <si>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</si>
  <si>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</si>
  <si>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</si>
  <si>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</si>
  <si>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</si>
  <si>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</si>
  <si>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</si>
  <si>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</si>
  <si>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</si>
  <si>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</si>
  <si>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</si>
  <si>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</si>
  <si>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</si>
  <si>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</si>
  <si>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</si>
  <si>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</si>
  <si>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</si>
  <si>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</si>
  <si>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</si>
  <si>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</si>
  <si>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</si>
  <si>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</si>
  <si>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</si>
  <si>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</si>
  <si>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</si>
  <si>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</si>
  <si>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</si>
  <si>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</si>
  <si>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</si>
  <si>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</si>
  <si>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</si>
  <si>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</si>
  <si>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</si>
  <si>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</si>
  <si>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</si>
  <si>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</si>
  <si>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</si>
  <si>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</si>
  <si>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</si>
  <si>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</si>
  <si>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</si>
  <si>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</si>
  <si>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</si>
  <si>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</si>
  <si>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</si>
  <si>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</si>
  <si>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</si>
  <si>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</si>
  <si>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</si>
  <si>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</si>
  <si>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</si>
  <si>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</si>
  <si>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</si>
  <si>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</si>
  <si>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</si>
  <si>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</si>
  <si>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</si>
  <si>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</si>
  <si>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</si>
  <si>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</si>
  <si>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</si>
  <si>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</si>
  <si>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</si>
  <si>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</si>
  <si>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</si>
  <si>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</si>
  <si>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</si>
  <si>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</si>
  <si>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</si>
  <si>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</si>
  <si>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</si>
  <si>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</si>
  <si>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</si>
  <si>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</si>
  <si>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</si>
  <si>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</si>
  <si>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</si>
  <si>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</si>
  <si>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</si>
  <si>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</si>
  <si>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</si>
  <si>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</si>
  <si>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</si>
  <si>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</si>
  <si>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</si>
  <si>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</si>
  <si>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</si>
  <si>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</si>
  <si>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</si>
  <si>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</si>
  <si>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</si>
  <si>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</si>
  <si>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</si>
  <si>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</si>
  <si>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</si>
  <si>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</si>
  <si>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</si>
  <si>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</si>
  <si>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</si>
  <si>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</si>
  <si>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</si>
  <si>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</si>
  <si>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</si>
  <si>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</si>
  <si>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</si>
  <si>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</si>
  <si>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</si>
  <si>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</si>
  <si>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</si>
  <si>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</si>
  <si>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</si>
  <si>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</si>
  <si>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</si>
  <si>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</si>
  <si>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</si>
  <si>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</si>
  <si>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</si>
  <si>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</si>
  <si>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</si>
  <si>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</si>
  <si>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</si>
  <si>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</si>
  <si>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</si>
  <si>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</si>
  <si>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</si>
  <si>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</si>
  <si>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</si>
  <si>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</si>
  <si>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</si>
  <si>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</si>
  <si>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</si>
  <si>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</si>
  <si>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</si>
  <si>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</si>
  <si>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</si>
  <si>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</si>
  <si>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</si>
  <si>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</si>
  <si>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</si>
  <si>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</si>
  <si>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</si>
  <si>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</si>
  <si>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</si>
  <si>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</si>
  <si>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</si>
  <si>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</si>
  <si>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</si>
  <si>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</si>
  <si>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</si>
  <si>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</si>
  <si>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</si>
  <si>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</si>
  <si>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</si>
  <si>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</si>
  <si>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</si>
  <si>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</si>
  <si>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</si>
  <si>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</si>
  <si>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</si>
  <si>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</si>
  <si>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</si>
  <si>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</si>
  <si>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</si>
  <si>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</si>
  <si>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</si>
  <si>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</si>
  <si>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</si>
  <si>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</si>
  <si>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</si>
  <si>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</si>
  <si>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</si>
  <si>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</si>
  <si>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</si>
  <si>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</si>
  <si>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</si>
  <si>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</si>
  <si>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</si>
  <si>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</si>
  <si>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</si>
  <si>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</si>
  <si>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</si>
  <si>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</si>
  <si>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</si>
  <si>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</si>
  <si>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</si>
  <si>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</si>
  <si>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</si>
  <si>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</si>
  <si>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</si>
  <si>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</si>
  <si>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</si>
  <si>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</si>
  <si>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</si>
  <si>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</si>
  <si>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</si>
  <si>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</si>
  <si>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</si>
  <si>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</si>
  <si>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</si>
  <si>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</si>
  <si>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</si>
  <si>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</si>
  <si>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</si>
  <si>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</si>
  <si>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</si>
  <si>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</si>
  <si>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</si>
  <si>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</si>
  <si>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</si>
  <si>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</si>
  <si>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</si>
  <si>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</si>
  <si>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</si>
  <si>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</si>
  <si>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</si>
  <si>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</si>
  <si>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</si>
  <si>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</si>
  <si>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</si>
  <si>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</si>
  <si>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</si>
  <si>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</si>
  <si>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</si>
  <si>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</si>
  <si>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</si>
  <si>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</si>
  <si>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</si>
  <si>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</si>
  <si>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</si>
  <si>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</si>
  <si>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</si>
  <si>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</si>
  <si>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</si>
  <si>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</si>
  <si>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</si>
  <si>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</si>
  <si>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</si>
  <si>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</si>
  <si>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</si>
  <si>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</si>
  <si>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</si>
  <si>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</si>
  <si>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</si>
  <si>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</si>
  <si>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</si>
  <si>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</si>
  <si>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</si>
  <si>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</si>
  <si>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</si>
  <si>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</si>
  <si>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</si>
  <si>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</si>
  <si>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</si>
  <si>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</si>
  <si>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</si>
  <si>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</si>
  <si>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</si>
  <si>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</si>
  <si>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</si>
  <si>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</si>
  <si>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</si>
  <si>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</si>
  <si>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</si>
  <si>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</si>
  <si>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</si>
  <si>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</si>
  <si>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</si>
  <si>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</si>
  <si>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</si>
  <si>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</si>
  <si>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</si>
  <si>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</si>
  <si>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</si>
  <si>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</si>
  <si>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</si>
  <si>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</si>
  <si>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</si>
  <si>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</si>
  <si>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</si>
  <si>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</si>
  <si>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</si>
  <si>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</si>
  <si>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</si>
  <si>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</si>
  <si>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</si>
  <si>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</si>
  <si>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</si>
  <si>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</si>
  <si>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</si>
  <si>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</si>
  <si>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</si>
  <si>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</si>
  <si>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</si>
  <si>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</si>
  <si>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</si>
  <si>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</si>
  <si>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</si>
  <si>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</si>
  <si>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</si>
  <si>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</si>
  <si>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</si>
  <si>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</si>
  <si>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</si>
  <si>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</si>
  <si>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</si>
  <si>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</si>
  <si>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</si>
  <si>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</si>
  <si>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</si>
  <si>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</si>
  <si>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</si>
  <si>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</si>
  <si>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</si>
  <si>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</si>
  <si>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</si>
  <si>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</si>
  <si>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</si>
  <si>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</si>
  <si>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</si>
  <si>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</si>
  <si>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</si>
  <si>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</si>
  <si>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</si>
  <si>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</si>
  <si>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</si>
  <si>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</si>
  <si>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</si>
  <si>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</si>
  <si>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</si>
  <si>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</si>
  <si>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</si>
  <si>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</si>
  <si>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</si>
  <si>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</si>
  <si>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</si>
  <si>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</si>
  <si>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</si>
  <si>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</si>
  <si>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</si>
  <si>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</si>
  <si>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</si>
  <si>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</si>
  <si>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</si>
  <si>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</si>
  <si>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</si>
  <si>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</si>
  <si>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</si>
  <si>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</si>
  <si>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</si>
  <si>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</si>
  <si>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</si>
  <si>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</si>
  <si>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</si>
  <si>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</si>
  <si>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</si>
  <si>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</si>
  <si>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</si>
  <si>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</si>
  <si>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</si>
  <si>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</si>
  <si>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</si>
  <si>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</si>
  <si>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</si>
  <si>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</si>
  <si>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</si>
  <si>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</si>
  <si>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</si>
  <si>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</si>
  <si>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</si>
  <si>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</si>
  <si>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</si>
  <si>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</si>
  <si>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</si>
  <si>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</si>
  <si>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</si>
  <si>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</si>
  <si>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</si>
  <si>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</si>
  <si>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</si>
  <si>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</si>
  <si>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</si>
  <si>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</si>
  <si>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</si>
  <si>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</si>
  <si>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</si>
  <si>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</si>
  <si>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</si>
  <si>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</si>
  <si>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</si>
  <si>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</si>
  <si>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</si>
  <si>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</si>
  <si>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</si>
  <si>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</si>
  <si>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</si>
  <si>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</si>
  <si>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</si>
  <si>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</si>
  <si>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</si>
  <si>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</si>
  <si>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</si>
  <si>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</si>
  <si>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</si>
  <si>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</si>
  <si>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</si>
  <si>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</si>
  <si>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</si>
  <si>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</si>
  <si>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</si>
  <si>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</si>
  <si>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</si>
  <si>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</si>
  <si>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</si>
  <si>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</si>
  <si>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</si>
  <si>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</si>
  <si>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</si>
  <si>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</si>
  <si>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</si>
  <si>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</si>
  <si>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</si>
  <si>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</si>
  <si>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</si>
  <si>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</si>
  <si>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</si>
  <si>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</si>
  <si>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</si>
  <si>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</si>
  <si>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</si>
  <si>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</si>
  <si>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</si>
  <si>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</si>
  <si>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</si>
  <si>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</si>
  <si>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</si>
  <si>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</si>
  <si>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</si>
  <si>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</si>
  <si>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</si>
  <si>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</si>
  <si>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</si>
  <si>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</si>
  <si>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</si>
  <si>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</si>
  <si>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</si>
  <si>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</si>
  <si>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</si>
  <si>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</si>
  <si>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</si>
  <si>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</si>
  <si>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</si>
  <si>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</si>
  <si>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</si>
  <si>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</si>
  <si>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</si>
  <si>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</si>
  <si>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</si>
  <si>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</si>
  <si>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</si>
  <si>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</si>
  <si>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</si>
  <si>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</si>
  <si>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</si>
  <si>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</si>
  <si>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</si>
  <si>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</si>
  <si>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</si>
  <si>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</si>
  <si>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</si>
  <si>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</si>
  <si>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</si>
  <si>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</si>
  <si>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</si>
  <si>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</si>
  <si>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</si>
  <si>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</si>
  <si>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</si>
  <si>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</si>
  <si>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</si>
  <si>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</si>
  <si>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</si>
  <si>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</si>
  <si>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</si>
  <si>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</si>
  <si>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</si>
  <si>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</si>
  <si>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</si>
  <si>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</si>
  <si>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</si>
  <si>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</si>
  <si>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</si>
  <si>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</si>
  <si>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</si>
  <si>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</si>
  <si>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</si>
  <si>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</si>
  <si>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</si>
  <si>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</si>
  <si>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</si>
  <si>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</si>
  <si>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</si>
  <si>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</si>
  <si>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</si>
  <si>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</si>
  <si>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</si>
  <si>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</si>
  <si>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</si>
  <si>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</si>
  <si>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</si>
  <si>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</si>
  <si>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</si>
  <si>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</si>
  <si>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</si>
  <si>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</si>
  <si>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</si>
  <si>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</si>
  <si>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</si>
  <si>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</si>
  <si>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</si>
  <si>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</si>
  <si>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</si>
  <si>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</si>
  <si>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</si>
  <si>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</si>
  <si>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</si>
  <si>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</si>
  <si>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</si>
  <si>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</si>
  <si>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</si>
  <si>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</si>
  <si>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</si>
  <si>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</si>
  <si>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</si>
  <si>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</si>
  <si>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</si>
  <si>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</si>
  <si>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</si>
  <si>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</si>
  <si>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</si>
  <si>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</si>
  <si>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</si>
  <si>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</si>
  <si>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</si>
  <si>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</si>
  <si>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</si>
  <si>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</si>
  <si>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</si>
  <si>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</si>
  <si>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</si>
  <si>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</si>
  <si>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</si>
  <si>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</si>
  <si>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</si>
  <si>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</si>
  <si>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</si>
  <si>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</si>
  <si>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</si>
  <si>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</si>
  <si>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</si>
  <si>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</si>
  <si>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</si>
  <si>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</si>
  <si>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</si>
  <si>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</si>
  <si>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</si>
  <si>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</si>
  <si>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</si>
  <si>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</si>
  <si>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</si>
  <si>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</si>
  <si>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</si>
  <si>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</si>
  <si>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</si>
  <si>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</si>
  <si>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</si>
  <si>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</si>
  <si>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</si>
  <si>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</si>
  <si>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</si>
  <si>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</si>
  <si>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</si>
  <si>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</si>
  <si>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</si>
  <si>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</si>
  <si>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</si>
  <si>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</si>
  <si>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</si>
  <si>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</si>
  <si>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</si>
  <si>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</si>
  <si>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</si>
  <si>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</si>
  <si>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</si>
  <si>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</si>
  <si>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</si>
  <si>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</si>
  <si>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</si>
  <si>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</si>
  <si>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</si>
  <si>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</si>
  <si>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</si>
  <si>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</si>
  <si>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</si>
  <si>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</si>
  <si>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</si>
  <si>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</si>
  <si>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</si>
  <si>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</si>
  <si>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</si>
  <si>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</si>
  <si>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</si>
  <si>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</si>
  <si>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</si>
  <si>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</si>
  <si>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</si>
  <si>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</si>
  <si>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</si>
  <si>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</si>
  <si>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</si>
  <si>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</si>
  <si>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</si>
  <si>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</si>
  <si>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</si>
  <si>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</si>
  <si>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</si>
  <si>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</si>
  <si>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</si>
  <si>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</si>
  <si>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</si>
  <si>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</si>
  <si>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</si>
  <si>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</si>
  <si>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</si>
  <si>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</si>
  <si>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</si>
  <si>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</si>
  <si>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</si>
  <si>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</si>
  <si>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</si>
  <si>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</si>
  <si>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</si>
  <si>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</si>
  <si>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</si>
  <si>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</si>
  <si>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</si>
  <si>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</si>
  <si>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</si>
  <si>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</si>
  <si>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</si>
  <si>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</si>
  <si>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</si>
  <si>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</si>
  <si>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</si>
  <si>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</si>
  <si>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</si>
  <si>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</si>
  <si>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</si>
  <si>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</si>
  <si>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</si>
  <si>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</si>
  <si>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</si>
  <si>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</si>
  <si>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</si>
  <si>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</si>
  <si>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</si>
  <si>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</si>
  <si>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</si>
  <si>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</si>
  <si>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</si>
  <si>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</si>
  <si>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</si>
  <si>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</si>
  <si>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</si>
  <si>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</si>
  <si>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</si>
  <si>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</si>
  <si>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</si>
  <si>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</si>
  <si>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</si>
  <si>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</si>
  <si>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</si>
  <si>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</si>
  <si>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</si>
  <si>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</si>
  <si>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</si>
  <si>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</si>
  <si>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</si>
  <si>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</si>
  <si>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</si>
  <si>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</si>
  <si>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</si>
  <si>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</si>
  <si>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</si>
  <si>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</si>
  <si>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</si>
  <si>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</si>
  <si>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</si>
  <si>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</si>
  <si>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</si>
  <si>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</si>
  <si>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</si>
  <si>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</si>
  <si>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</si>
  <si>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</si>
  <si>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</si>
  <si>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</si>
  <si>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</si>
  <si>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</si>
  <si>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</si>
  <si>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</si>
  <si>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</si>
  <si>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</si>
  <si>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</si>
  <si>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</si>
  <si>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</si>
  <si>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</si>
  <si>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</si>
  <si>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</si>
  <si>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</si>
  <si>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</si>
  <si>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</si>
  <si>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</si>
  <si>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</si>
  <si>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</si>
  <si>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</si>
  <si>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</si>
  <si>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</si>
  <si>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</si>
  <si>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</si>
  <si>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</si>
  <si>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</si>
  <si>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</si>
  <si>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</si>
  <si>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</si>
  <si>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</si>
  <si>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</si>
  <si>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</si>
  <si>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</si>
  <si>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</si>
  <si>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</si>
  <si>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</si>
  <si>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</si>
  <si>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</si>
  <si>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</si>
  <si>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</si>
  <si>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</si>
  <si>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</si>
  <si>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</si>
  <si>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</si>
  <si>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</si>
  <si>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</si>
  <si>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</si>
  <si>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</si>
  <si>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</si>
  <si>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</si>
  <si>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</si>
  <si>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</si>
  <si>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</si>
  <si>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</si>
  <si>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</si>
  <si>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</si>
  <si>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</si>
  <si>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</si>
  <si>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</si>
  <si>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</si>
  <si>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</si>
  <si>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</si>
  <si>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</si>
  <si>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</si>
  <si>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</si>
  <si>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</si>
  <si>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</si>
  <si>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</si>
  <si>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</si>
  <si>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</si>
  <si>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</si>
  <si>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</si>
  <si>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</si>
  <si>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</si>
  <si>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</si>
  <si>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</si>
  <si>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</si>
  <si>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</si>
  <si>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</si>
  <si>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</si>
  <si>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</si>
  <si>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</si>
  <si>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</si>
  <si>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</si>
  <si>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</si>
  <si>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</si>
  <si>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</si>
  <si>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</si>
  <si>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</si>
  <si>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</si>
  <si>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</si>
  <si>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</si>
  <si>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</si>
  <si>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</si>
  <si>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</si>
  <si>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</si>
  <si>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</si>
  <si>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</si>
  <si>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</si>
  <si>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</si>
  <si>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</si>
  <si>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</si>
  <si>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</si>
  <si>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</si>
  <si>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</si>
  <si>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</si>
  <si>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</si>
  <si>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</si>
  <si>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</si>
  <si>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</si>
  <si>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</si>
  <si>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</si>
  <si>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</si>
  <si>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</si>
  <si>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</si>
  <si>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</si>
  <si>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</si>
  <si>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</si>
  <si>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</si>
  <si>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</si>
  <si>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</si>
  <si>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</si>
  <si>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</si>
  <si>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</si>
  <si>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</si>
  <si>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</si>
  <si>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</si>
  <si>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</si>
  <si>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</si>
  <si>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</si>
  <si>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</si>
  <si>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</si>
  <si>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</si>
  <si>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</si>
  <si>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</si>
  <si>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</si>
  <si>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</si>
  <si>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</si>
  <si>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</si>
  <si>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</si>
  <si>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</si>
  <si>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</si>
  <si>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</si>
  <si>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</si>
  <si>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</si>
  <si>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</si>
  <si>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</si>
  <si>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</si>
  <si>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</si>
  <si>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</si>
  <si>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</si>
  <si>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</si>
  <si>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</si>
  <si>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</si>
  <si>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</si>
  <si>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</si>
  <si>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</si>
  <si>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</si>
  <si>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</si>
  <si>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</si>
  <si>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</si>
  <si>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</si>
  <si>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</si>
  <si>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</si>
  <si>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</si>
  <si>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</si>
  <si>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</si>
  <si>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</si>
  <si>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</si>
  <si>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</si>
  <si>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</si>
  <si>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</si>
  <si>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</si>
  <si>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</si>
  <si>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</si>
  <si>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</si>
  <si>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</si>
  <si>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</si>
  <si>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</si>
  <si>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</si>
  <si>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</si>
  <si>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</si>
  <si>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</si>
  <si>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</si>
  <si>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</si>
  <si>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</si>
  <si>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</si>
  <si>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</si>
  <si>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</si>
  <si>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</si>
  <si>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</si>
  <si>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</si>
  <si>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</si>
  <si>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</si>
  <si>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</si>
  <si>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</si>
  <si>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</si>
  <si>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</si>
  <si>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</si>
  <si>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</si>
  <si>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</si>
  <si>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</si>
  <si>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</si>
  <si>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</si>
  <si>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</si>
  <si>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</si>
  <si>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</si>
  <si>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</si>
  <si>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</si>
  <si>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</si>
  <si>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</si>
  <si>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</si>
  <si>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</si>
  <si>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</si>
  <si>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</si>
  <si>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</si>
  <si>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</si>
  <si>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</si>
  <si>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</si>
  <si>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</si>
  <si>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</si>
  <si>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</si>
  <si>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</si>
  <si>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</si>
  <si>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</si>
  <si>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</si>
  <si>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</si>
  <si>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</si>
  <si>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</si>
  <si>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</si>
  <si>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</si>
  <si>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</si>
  <si>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</si>
  <si>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</si>
  <si>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</si>
  <si>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</si>
  <si>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</si>
  <si>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</si>
  <si>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</si>
  <si>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</si>
  <si>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</si>
  <si>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</si>
  <si>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</si>
  <si>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</si>
  <si>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</si>
  <si>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</si>
  <si>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</si>
  <si>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</si>
  <si>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</si>
  <si>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</si>
  <si>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</si>
  <si>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</si>
  <si>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</si>
  <si>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</si>
  <si>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</si>
  <si>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</si>
  <si>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</si>
  <si>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</si>
  <si>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</si>
  <si>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</si>
  <si>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</si>
  <si>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</si>
  <si>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</si>
  <si>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</si>
  <si>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</si>
  <si>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</si>
  <si>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</si>
  <si>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</si>
  <si>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</si>
  <si>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</si>
  <si>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</si>
  <si>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</si>
  <si>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</si>
  <si>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</si>
  <si>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</si>
  <si>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</si>
  <si>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</si>
  <si>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</si>
  <si>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</si>
  <si>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</si>
  <si>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</si>
  <si>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</si>
  <si>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</si>
  <si>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</si>
  <si>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</si>
  <si>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</si>
  <si>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</si>
  <si>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</si>
  <si>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</si>
  <si>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</si>
  <si>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</si>
  <si>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</si>
  <si>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</si>
  <si>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</si>
  <si>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</si>
  <si>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</si>
  <si>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</si>
  <si>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</si>
  <si>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</si>
  <si>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</si>
  <si>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</si>
  <si>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</si>
  <si>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</si>
  <si>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</si>
  <si>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</si>
  <si>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</si>
  <si>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</si>
  <si>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</si>
  <si>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</si>
  <si>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</si>
  <si>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</si>
  <si>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</si>
  <si>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</si>
  <si>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</si>
  <si>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</si>
  <si>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</si>
  <si>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</si>
  <si>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</si>
  <si>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</si>
  <si>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</si>
  <si>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</si>
  <si>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</si>
  <si>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</si>
  <si>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</si>
  <si>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</si>
  <si>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</si>
  <si>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</si>
  <si>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</si>
  <si>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</si>
  <si>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</si>
  <si>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</si>
  <si>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</si>
  <si>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</si>
  <si>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</si>
  <si>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</si>
  <si>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</si>
  <si>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</si>
  <si>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</si>
  <si>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</si>
  <si>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</si>
  <si>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</si>
  <si>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</si>
  <si>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</si>
  <si>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</si>
  <si>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</si>
  <si>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</si>
  <si>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</si>
  <si>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</si>
  <si>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</si>
  <si>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</si>
  <si>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</si>
  <si>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</si>
  <si>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</si>
  <si>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</si>
  <si>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</si>
  <si>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</si>
  <si>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</si>
  <si>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</si>
  <si>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</si>
  <si>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</si>
  <si>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</si>
  <si>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</si>
  <si>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</si>
  <si>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</si>
  <si>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</si>
  <si>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</si>
  <si>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</si>
  <si>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</si>
  <si>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</si>
  <si>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</si>
  <si>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</si>
  <si>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</si>
  <si>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</si>
  <si>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</si>
  <si>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</si>
  <si>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</si>
  <si>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</si>
  <si>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</si>
  <si>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</si>
  <si>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</si>
  <si>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</si>
  <si>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</si>
  <si>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</si>
  <si>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</si>
  <si>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</si>
  <si>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</si>
  <si>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</si>
  <si>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</si>
  <si>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</si>
  <si>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</si>
  <si>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</si>
  <si>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</si>
  <si>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</si>
  <si>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</si>
  <si>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</si>
  <si>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</si>
  <si>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</si>
  <si>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</si>
  <si>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</si>
  <si>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</si>
  <si>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</si>
  <si>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</si>
  <si>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</si>
  <si>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</si>
  <si>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</si>
  <si>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</si>
  <si>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</si>
  <si>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</si>
  <si>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</si>
  <si>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</si>
  <si>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</si>
  <si>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</si>
  <si>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</si>
  <si>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</si>
  <si>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</si>
  <si>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</si>
  <si>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</si>
  <si>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</si>
  <si>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</si>
  <si>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</si>
  <si>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</si>
  <si>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</si>
  <si>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</si>
  <si>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</si>
  <si>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</si>
  <si>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</si>
  <si>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</si>
  <si>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</si>
  <si>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</si>
  <si>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</si>
  <si>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</si>
  <si>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</si>
  <si>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</si>
  <si>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</si>
  <si>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</si>
  <si>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</si>
  <si>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</si>
  <si>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</si>
  <si>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</si>
  <si>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</si>
  <si>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</si>
  <si>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</si>
  <si>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</si>
  <si>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</si>
  <si>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</si>
  <si>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</si>
  <si>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</si>
  <si>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</si>
  <si>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</si>
  <si>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</si>
  <si>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</si>
  <si>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</si>
  <si>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</si>
  <si>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</si>
  <si>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</si>
  <si>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</si>
  <si>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</si>
  <si>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</si>
  <si>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</si>
  <si>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</si>
  <si>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</si>
  <si>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</si>
  <si>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</si>
  <si>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</si>
  <si>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</si>
  <si>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</si>
  <si>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</si>
  <si>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</si>
  <si>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</si>
  <si>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</si>
  <si>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</si>
  <si>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</si>
  <si>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</si>
  <si>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</si>
  <si>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</si>
  <si>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</si>
  <si>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</si>
  <si>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</si>
  <si>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</si>
  <si>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</si>
  <si>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</si>
  <si>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</si>
  <si>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</si>
  <si>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</si>
  <si>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</si>
  <si>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</si>
  <si>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</si>
  <si>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</si>
  <si>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</si>
  <si>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</si>
  <si>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</si>
  <si>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</si>
  <si>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</si>
  <si>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</si>
  <si>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</si>
  <si>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</si>
  <si>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</si>
  <si>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</si>
  <si>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</si>
  <si>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</si>
  <si>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</si>
  <si>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</si>
  <si>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</si>
  <si>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</si>
  <si>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</si>
  <si>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</si>
  <si>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</si>
  <si>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</si>
  <si>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</si>
  <si>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</si>
  <si>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</si>
  <si>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</si>
  <si>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</si>
  <si>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</si>
  <si>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</si>
  <si>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</si>
  <si>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</si>
  <si>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</si>
  <si>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</si>
  <si>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</si>
  <si>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</si>
  <si>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</si>
  <si>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</si>
  <si>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</si>
  <si>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</si>
  <si>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</si>
  <si>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</si>
  <si>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</si>
  <si>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</si>
  <si>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</si>
  <si>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</si>
  <si>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</si>
  <si>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</si>
  <si>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</si>
  <si>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</si>
  <si>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</si>
  <si>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</si>
  <si>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</si>
  <si>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</si>
  <si>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</si>
  <si>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</si>
  <si>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</si>
  <si>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</si>
  <si>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</si>
  <si>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</si>
  <si>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</si>
  <si>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</si>
  <si>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</si>
  <si>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</si>
  <si>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</si>
  <si>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</si>
  <si>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</si>
  <si>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</si>
  <si>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</si>
  <si>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</si>
  <si>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</si>
  <si>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</si>
  <si>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</si>
  <si>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</si>
  <si>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</si>
  <si>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</si>
  <si>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</si>
  <si>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</si>
  <si>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</si>
  <si>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</si>
  <si>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</si>
  <si>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</si>
  <si>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</si>
  <si>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</si>
  <si>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</si>
  <si>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</si>
  <si>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</si>
  <si>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</si>
  <si>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</si>
  <si>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</si>
  <si>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</si>
  <si>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</si>
  <si>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</si>
  <si>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</si>
  <si>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</si>
  <si>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</si>
  <si>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</si>
  <si>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</si>
  <si>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</si>
  <si>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</si>
  <si>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</si>
  <si>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</si>
  <si>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</si>
  <si>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</si>
  <si>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</si>
  <si>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</si>
  <si>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</si>
  <si>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</si>
  <si>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</si>
  <si>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</si>
  <si>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</si>
  <si>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</si>
  <si>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</si>
  <si>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</si>
  <si>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</si>
  <si>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</si>
  <si>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</si>
  <si>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</si>
  <si>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</si>
  <si>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</si>
  <si>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</si>
  <si>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</si>
  <si>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</si>
  <si>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</si>
  <si>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</si>
  <si>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</si>
  <si>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</si>
  <si>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</si>
  <si>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</si>
  <si>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</si>
  <si>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</si>
  <si>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</si>
  <si>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</si>
  <si>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</si>
  <si>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</si>
  <si>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</si>
  <si>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</si>
  <si>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</si>
  <si>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</si>
  <si>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</si>
  <si>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</si>
  <si>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</si>
  <si>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</si>
  <si>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</si>
  <si>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</si>
  <si>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</si>
  <si>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</si>
  <si>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</si>
  <si>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</si>
  <si>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</si>
  <si>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</si>
  <si>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</si>
  <si>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</si>
  <si>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</si>
  <si>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</si>
  <si>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</si>
  <si>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</si>
  <si>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</si>
  <si>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</si>
  <si>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</si>
  <si>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</si>
  <si>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</si>
  <si>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</si>
  <si>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</si>
  <si>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</si>
  <si>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</si>
  <si>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</si>
  <si>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</si>
  <si>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</si>
  <si>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</si>
  <si>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</si>
  <si>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</si>
  <si>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</si>
  <si>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</si>
  <si>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</si>
  <si>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</si>
  <si>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</si>
  <si>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</si>
  <si>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</si>
  <si>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</si>
  <si>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</si>
  <si>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</si>
  <si>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</si>
  <si>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</si>
  <si>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</si>
  <si>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</si>
  <si>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</si>
  <si>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</si>
  <si>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</si>
  <si>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</si>
  <si>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</si>
  <si>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</si>
  <si>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</si>
  <si>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</si>
  <si>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</si>
  <si>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</si>
  <si>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</si>
  <si>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</si>
  <si>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</si>
  <si>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</si>
  <si>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</si>
  <si>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</si>
  <si>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</si>
  <si>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</si>
  <si>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</si>
  <si>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</si>
  <si>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</si>
  <si>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</si>
  <si>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</si>
  <si>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</si>
  <si>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</si>
  <si>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</si>
  <si>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</si>
  <si>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</si>
  <si>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</si>
  <si>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</si>
  <si>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</si>
  <si>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</si>
  <si>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</si>
  <si>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</si>
  <si>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</si>
  <si>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</si>
  <si>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</si>
  <si>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</si>
  <si>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</si>
  <si>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</si>
  <si>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</si>
  <si>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</si>
  <si>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</si>
  <si>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</si>
  <si>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</si>
  <si>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</si>
  <si>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</si>
  <si>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</si>
  <si>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</si>
  <si>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</si>
  <si>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</si>
  <si>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</si>
  <si>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</si>
  <si>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</si>
  <si>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</si>
  <si>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</si>
  <si>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</si>
  <si>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</si>
  <si>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</si>
  <si>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</si>
  <si>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</si>
  <si>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</si>
  <si>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</si>
  <si>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</si>
  <si>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</si>
  <si>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</si>
  <si>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</si>
  <si>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</si>
  <si>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</si>
  <si>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</si>
  <si>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</si>
  <si>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</si>
  <si>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</si>
  <si>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</si>
  <si>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</si>
  <si>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</si>
  <si>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</si>
  <si>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</si>
  <si>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</si>
  <si>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</si>
  <si>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</si>
  <si>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</si>
  <si>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</si>
  <si>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</si>
  <si>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</si>
  <si>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</si>
  <si>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</si>
  <si>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</si>
  <si>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</si>
  <si>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</si>
  <si>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</si>
  <si>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</si>
  <si>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</si>
  <si>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</si>
  <si>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</si>
  <si>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</si>
  <si>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</si>
  <si>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</si>
  <si>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</si>
  <si>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</si>
  <si>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</si>
  <si>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</si>
  <si>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</si>
  <si>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</si>
  <si>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</si>
  <si>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</si>
  <si>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</si>
  <si>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</si>
  <si>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</si>
  <si>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</si>
  <si>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</si>
  <si>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</si>
  <si>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</si>
  <si>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</si>
  <si>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</si>
  <si>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</si>
  <si>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</si>
  <si>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</si>
  <si>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</si>
  <si>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</si>
  <si>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</si>
  <si>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</si>
  <si>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</si>
  <si>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</si>
  <si>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</si>
  <si>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</si>
  <si>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</si>
  <si>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</si>
  <si>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</si>
  <si>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</si>
  <si>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</si>
  <si>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</si>
  <si>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</si>
  <si>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</si>
  <si>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</si>
  <si>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</si>
  <si>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</si>
  <si>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</si>
  <si>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</si>
  <si>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</si>
  <si>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</si>
  <si>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</si>
  <si>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</si>
  <si>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</si>
  <si>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</si>
  <si>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</si>
  <si>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</si>
  <si>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</si>
  <si>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</si>
  <si>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</si>
  <si>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</si>
  <si>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</si>
  <si>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</si>
  <si>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</si>
  <si>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</si>
  <si>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</si>
  <si>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</si>
  <si>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</si>
  <si>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</si>
  <si>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</si>
  <si>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</si>
  <si>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</si>
  <si>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</si>
  <si>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</si>
  <si>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</si>
  <si>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</si>
  <si>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</si>
  <si>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</si>
  <si>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</si>
  <si>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</si>
  <si>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</si>
  <si>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</si>
  <si>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</si>
  <si>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</si>
  <si>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</si>
  <si>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</si>
  <si>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</si>
  <si>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</si>
  <si>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</si>
  <si>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</si>
  <si>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</si>
  <si>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</si>
  <si>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</si>
  <si>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</si>
  <si>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</si>
  <si>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</si>
  <si>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</si>
  <si>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</si>
  <si>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</si>
  <si>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</si>
  <si>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</si>
  <si>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</si>
  <si>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</si>
  <si>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</si>
  <si>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</si>
  <si>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</si>
  <si>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</si>
  <si>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</si>
  <si>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</si>
  <si>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</si>
  <si>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</si>
  <si>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</si>
  <si>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</si>
  <si>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</si>
  <si>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</si>
  <si>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</si>
  <si>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</si>
  <si>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</si>
  <si>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</si>
  <si>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</si>
  <si>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</si>
  <si>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</si>
  <si>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</si>
  <si>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</si>
  <si>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</si>
  <si>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</si>
  <si>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</si>
  <si>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</si>
  <si>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</si>
  <si>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</si>
  <si>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</si>
  <si>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</si>
  <si>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</si>
  <si>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</si>
  <si>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</si>
  <si>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</si>
  <si>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</si>
  <si>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</si>
  <si>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</si>
  <si>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</si>
  <si>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</si>
  <si>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</si>
  <si>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</si>
  <si>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</si>
  <si>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</si>
  <si>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</si>
  <si>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</si>
  <si>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</si>
  <si>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</si>
  <si>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</si>
  <si>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</si>
  <si>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</si>
  <si>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</si>
  <si>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</si>
  <si>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</si>
  <si>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</si>
  <si>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</si>
  <si>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</si>
  <si>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</si>
  <si>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</si>
  <si>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</si>
  <si>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</si>
  <si>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</si>
  <si>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</si>
  <si>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</si>
  <si>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</si>
  <si>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</si>
  <si>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</si>
  <si>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</si>
  <si>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</si>
  <si>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</si>
  <si>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</si>
  <si>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</si>
  <si>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</si>
  <si>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</si>
  <si>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</si>
  <si>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</si>
  <si>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</si>
  <si>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</si>
  <si>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</si>
  <si>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</si>
  <si>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</si>
  <si>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</si>
  <si>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</si>
  <si>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</si>
  <si>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</si>
  <si>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</si>
  <si>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</si>
  <si>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</si>
  <si>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</si>
  <si>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</si>
  <si>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</si>
  <si>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</si>
  <si>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</si>
  <si>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</si>
  <si>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</si>
  <si>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</si>
  <si>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</si>
  <si>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</si>
  <si>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</si>
  <si>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</si>
  <si>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</si>
  <si>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</si>
  <si>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</si>
  <si>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</si>
  <si>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</si>
  <si>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</si>
  <si>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</si>
  <si>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</si>
  <si>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</si>
  <si>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</si>
  <si>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</si>
  <si>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</si>
  <si>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</si>
  <si>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</si>
  <si>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</si>
  <si>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</si>
  <si>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</si>
  <si>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</si>
  <si>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</si>
  <si>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</si>
  <si>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</si>
  <si>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</si>
  <si>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</si>
  <si>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</si>
  <si>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</si>
  <si>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</si>
  <si>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</si>
  <si>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</si>
  <si>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</si>
  <si>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</si>
  <si>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</si>
  <si>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</si>
  <si>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</si>
  <si>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</si>
  <si>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</si>
  <si>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</si>
  <si>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</si>
  <si>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</si>
  <si>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</si>
  <si>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</si>
  <si>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</si>
  <si>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</si>
  <si>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</si>
  <si>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</si>
  <si>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</si>
  <si>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</si>
  <si>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</si>
  <si>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</si>
  <si>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</si>
  <si>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</si>
  <si>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</si>
  <si>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</si>
  <si>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</si>
  <si>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</si>
  <si>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</si>
  <si>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</si>
  <si>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</si>
  <si>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</si>
  <si>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</si>
  <si>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</si>
  <si>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</si>
  <si>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</si>
  <si>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</si>
  <si>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</si>
  <si>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</si>
  <si>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</si>
  <si>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</si>
  <si>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</si>
  <si>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</si>
  <si>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</si>
  <si>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</si>
  <si>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</si>
  <si>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</si>
  <si>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</si>
  <si>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</si>
  <si>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</si>
  <si>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</si>
  <si>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</si>
  <si>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</si>
  <si>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</si>
  <si>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</si>
  <si>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</si>
  <si>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</si>
  <si>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</si>
  <si>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</si>
  <si>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</si>
  <si>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</si>
  <si>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</si>
  <si>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</si>
  <si>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</si>
  <si>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</si>
  <si>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</si>
  <si>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</si>
  <si>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</si>
  <si>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</si>
  <si>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</si>
  <si>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</si>
  <si>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</si>
  <si>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</si>
  <si>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</si>
  <si>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</si>
  <si>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</si>
  <si>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</si>
  <si>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</si>
  <si>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</si>
  <si>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</si>
  <si>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</si>
  <si>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</si>
  <si>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</si>
  <si>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</si>
  <si>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</si>
  <si>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</si>
  <si>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</si>
  <si>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</si>
  <si>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</si>
  <si>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</si>
  <si>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</si>
  <si>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</si>
  <si>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</si>
  <si>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</si>
  <si>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</si>
  <si>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</si>
  <si>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</si>
  <si>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</si>
  <si>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</si>
  <si>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</si>
  <si>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</si>
  <si>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</si>
  <si>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</si>
  <si>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</si>
  <si>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</si>
  <si>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</si>
  <si>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</si>
  <si>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</si>
  <si>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</si>
  <si>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</si>
  <si>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</si>
  <si>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</si>
  <si>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</si>
  <si>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</si>
  <si>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</si>
  <si>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</si>
  <si>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</si>
  <si>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</si>
  <si>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</si>
  <si>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</si>
  <si>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</si>
  <si>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</si>
  <si>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</si>
  <si>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</si>
  <si>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</si>
  <si>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</si>
  <si>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</si>
  <si>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</si>
  <si>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</si>
  <si>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</si>
  <si>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</si>
  <si>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</si>
  <si>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</si>
  <si>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</si>
  <si>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</si>
  <si>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</si>
  <si>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</si>
  <si>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</si>
  <si>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</si>
  <si>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</si>
  <si>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</si>
  <si>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</si>
  <si>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</si>
  <si>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</si>
  <si>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</si>
  <si>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</si>
  <si>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</si>
  <si>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</si>
  <si>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</si>
  <si>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</si>
  <si>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</si>
  <si>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</si>
  <si>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</si>
  <si>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</si>
  <si>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</si>
  <si>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</si>
  <si>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</si>
  <si>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</si>
  <si>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</si>
  <si>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</si>
  <si>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</si>
  <si>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</si>
  <si>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</si>
  <si>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</si>
  <si>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</si>
  <si>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</si>
  <si>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</si>
  <si>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</si>
  <si>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</si>
  <si>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</si>
  <si>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</si>
  <si>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</si>
  <si>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</si>
  <si>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</si>
  <si>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</si>
  <si>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</si>
  <si>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</si>
  <si>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</si>
  <si>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</si>
  <si>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</si>
  <si>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</si>
  <si>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</si>
  <si>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</si>
  <si>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</si>
  <si>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</si>
  <si>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</si>
  <si>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</si>
  <si>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</si>
  <si>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</si>
  <si>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</si>
  <si>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</si>
  <si>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</si>
  <si>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</si>
  <si>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</si>
  <si>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</si>
  <si>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</si>
  <si>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</si>
  <si>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</si>
  <si>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</si>
  <si>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</si>
  <si>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</si>
  <si>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</si>
  <si>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</si>
  <si>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</si>
  <si>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</si>
  <si>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</si>
  <si>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</si>
  <si>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</si>
  <si>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</si>
  <si>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</si>
  <si>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</si>
  <si>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</si>
  <si>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</si>
  <si>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</si>
  <si>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</si>
  <si>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</si>
  <si>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</si>
  <si>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</si>
  <si>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</si>
  <si>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</si>
  <si>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</si>
  <si>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</si>
  <si>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</si>
  <si>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</si>
  <si>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</si>
  <si>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</si>
  <si>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</si>
  <si>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</si>
  <si>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</si>
  <si>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</si>
  <si>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</si>
  <si>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</si>
  <si>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</si>
  <si>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</si>
  <si>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</si>
  <si>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</si>
  <si>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</si>
  <si>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</si>
  <si>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</si>
  <si>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</si>
  <si>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</si>
  <si>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</si>
  <si>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</si>
  <si>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</si>
  <si>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</si>
  <si>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</si>
  <si>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</si>
  <si>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</si>
  <si>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</si>
  <si>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</si>
  <si>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</si>
  <si>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</si>
  <si>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</si>
  <si>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</si>
  <si>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</si>
  <si>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</si>
  <si>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</si>
  <si>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</si>
  <si>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</si>
  <si>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</si>
  <si>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</si>
  <si>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</si>
  <si>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</si>
  <si>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</si>
  <si>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</si>
  <si>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</si>
  <si>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</si>
  <si>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</si>
  <si>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</si>
  <si>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</si>
  <si>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</si>
  <si>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</si>
  <si>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</si>
  <si>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</si>
  <si>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</si>
  <si>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</si>
  <si>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</si>
  <si>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</si>
  <si>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</si>
  <si>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</si>
  <si>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</si>
  <si>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</si>
  <si>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</si>
  <si>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</si>
  <si>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</si>
  <si>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</si>
  <si>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</si>
  <si>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</si>
  <si>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</si>
  <si>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</si>
  <si>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</si>
  <si>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</si>
  <si>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</si>
  <si>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</si>
  <si>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</si>
  <si>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</si>
  <si>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</si>
  <si>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</si>
  <si>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</si>
  <si>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</si>
  <si>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</si>
  <si>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</si>
  <si>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</si>
  <si>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</si>
  <si>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</si>
  <si>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</si>
  <si>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</si>
  <si>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</si>
  <si>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</si>
  <si>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</si>
  <si>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</si>
  <si>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</si>
  <si>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</si>
  <si>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</si>
  <si>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</si>
  <si>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</si>
  <si>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</si>
  <si>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</si>
  <si>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</si>
  <si>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</si>
  <si>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</si>
  <si>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</si>
  <si>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</si>
  <si>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</si>
  <si>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</si>
  <si>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</si>
  <si>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</si>
  <si>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</si>
  <si>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</si>
  <si>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</si>
  <si>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</si>
  <si>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</si>
  <si>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</si>
  <si>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</si>
  <si>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</si>
  <si>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</si>
  <si>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</si>
  <si>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</si>
  <si>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</si>
  <si>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</si>
  <si>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</si>
  <si>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</si>
  <si>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</si>
  <si>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</si>
  <si>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</si>
  <si>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</si>
  <si>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</si>
  <si>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</si>
  <si>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</si>
  <si>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</si>
  <si>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</si>
  <si>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</si>
  <si>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</si>
  <si>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</si>
  <si>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</si>
  <si>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</si>
  <si>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</si>
  <si>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</si>
  <si>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</si>
  <si>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</si>
  <si>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</si>
  <si>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</si>
  <si>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</si>
  <si>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</si>
  <si>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</si>
  <si>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</si>
  <si>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</si>
  <si>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</si>
  <si>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</si>
  <si>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</si>
  <si>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</si>
  <si>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</si>
  <si>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</si>
  <si>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</si>
  <si>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</si>
  <si>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</si>
  <si>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</si>
  <si>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</si>
  <si>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</si>
  <si>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</si>
  <si>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</si>
  <si>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</si>
  <si>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</si>
  <si>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</si>
  <si>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</si>
  <si>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</si>
  <si>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</si>
  <si>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</si>
  <si>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</si>
  <si>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</si>
  <si>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</si>
  <si>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</si>
  <si>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</si>
  <si>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</si>
  <si>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</si>
  <si>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</si>
  <si>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</si>
  <si>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</si>
  <si>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</si>
  <si>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</si>
  <si>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</si>
  <si>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</si>
  <si>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</si>
  <si>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</si>
  <si>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</si>
  <si>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</si>
  <si>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</si>
  <si>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</si>
  <si>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</si>
  <si>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</si>
  <si>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</si>
  <si>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</si>
  <si>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</si>
  <si>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</si>
  <si>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</si>
  <si>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</si>
  <si>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</si>
  <si>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</si>
  <si>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</si>
  <si>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</si>
  <si>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</si>
  <si>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</si>
  <si>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</si>
  <si>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</si>
  <si>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</si>
  <si>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</si>
  <si>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</si>
  <si>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</si>
  <si>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</si>
  <si>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</si>
  <si>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</si>
  <si>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</si>
  <si>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</si>
  <si>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</si>
  <si>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</si>
  <si>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</si>
  <si>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</si>
  <si>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</si>
  <si>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</si>
  <si>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</si>
  <si>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</si>
  <si>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</si>
  <si>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</si>
  <si>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</si>
  <si>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</si>
  <si>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</si>
  <si>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</si>
  <si>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</si>
  <si>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</si>
  <si>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</si>
  <si>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</si>
  <si>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</si>
  <si>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</si>
  <si>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</si>
  <si>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</si>
  <si>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</si>
  <si>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</si>
  <si>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</si>
  <si>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</si>
  <si>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</si>
  <si>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</si>
  <si>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</si>
  <si>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</si>
  <si>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</si>
  <si>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</si>
  <si>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</si>
  <si>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</si>
  <si>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</si>
  <si>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</si>
  <si>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</si>
  <si>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</si>
  <si>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</si>
  <si>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</si>
  <si>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</si>
  <si>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</si>
  <si>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</si>
  <si>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</si>
  <si>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</si>
  <si>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</si>
  <si>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</si>
  <si>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</si>
  <si>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</si>
  <si>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</si>
  <si>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</si>
  <si>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</si>
  <si>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</si>
  <si>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</si>
  <si>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</si>
  <si>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</si>
  <si>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</si>
  <si>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</si>
  <si>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</si>
  <si>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</si>
  <si>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</si>
  <si>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</si>
  <si>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</si>
  <si>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</si>
  <si>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</si>
  <si>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</si>
  <si>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</si>
  <si>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</si>
  <si>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</si>
  <si>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</si>
  <si>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</si>
  <si>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</si>
  <si>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</si>
  <si>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</si>
  <si>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</si>
  <si>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</si>
  <si>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</si>
  <si>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</si>
  <si>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</si>
  <si>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</si>
  <si>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</si>
  <si>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</si>
  <si>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</si>
  <si>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</si>
  <si>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</si>
  <si>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</si>
  <si>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</si>
  <si>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</si>
  <si>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</si>
  <si>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</si>
  <si>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</si>
  <si>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</si>
  <si>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</si>
  <si>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</si>
  <si>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</si>
  <si>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</si>
  <si>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</si>
  <si>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</si>
  <si>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</si>
  <si>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</si>
  <si>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</si>
  <si>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</si>
  <si>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</si>
  <si>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</si>
  <si>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</si>
  <si>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</si>
  <si>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</si>
  <si>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</si>
  <si>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</si>
  <si>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</si>
  <si>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</si>
  <si>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</si>
  <si>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</si>
  <si>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</si>
  <si>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</si>
  <si>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</si>
  <si>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</si>
  <si>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</si>
  <si>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</si>
  <si>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</si>
  <si>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</si>
  <si>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</si>
  <si>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</si>
  <si>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</si>
  <si>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</si>
  <si>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</si>
  <si>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</si>
  <si>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</si>
  <si>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</si>
  <si>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</si>
  <si>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</si>
  <si>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</si>
  <si>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</si>
  <si>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</si>
  <si>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</si>
  <si>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</si>
  <si>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</si>
  <si>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</si>
  <si>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</si>
  <si>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</si>
  <si>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</si>
  <si>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</si>
  <si>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</si>
  <si>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</si>
  <si>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</si>
  <si>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</si>
  <si>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</si>
  <si>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</si>
  <si>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</si>
  <si>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</si>
  <si>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</si>
  <si>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</si>
  <si>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</si>
  <si>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</si>
  <si>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</si>
  <si>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</si>
  <si>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</si>
  <si>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</si>
  <si>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</si>
  <si>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</si>
  <si>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</si>
  <si>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</si>
  <si>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</si>
  <si>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</si>
  <si>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</si>
  <si>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</si>
  <si>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</si>
  <si>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</si>
  <si>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</si>
  <si>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</si>
  <si>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</si>
  <si>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</si>
  <si>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</si>
  <si>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</si>
  <si>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</si>
  <si>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</si>
  <si>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</si>
  <si>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</si>
  <si>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</si>
  <si>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</si>
  <si>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</si>
  <si>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</si>
  <si>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</si>
  <si>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</si>
  <si>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</si>
  <si>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</si>
  <si>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</si>
  <si>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</si>
  <si>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</si>
  <si>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</si>
  <si>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</si>
  <si>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</si>
  <si>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</si>
  <si>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</si>
  <si>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</si>
  <si>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</si>
  <si>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</si>
  <si>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</si>
  <si>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</si>
  <si>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</si>
  <si>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</si>
  <si>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</si>
  <si>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</si>
  <si>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</si>
  <si>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</si>
  <si>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</si>
  <si>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</si>
  <si>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</si>
  <si>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</si>
  <si>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</si>
  <si>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</si>
  <si>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</si>
  <si>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</si>
  <si>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</si>
  <si>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</si>
  <si>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</si>
  <si>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</si>
  <si>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</si>
  <si>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</si>
  <si>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</si>
  <si>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</si>
  <si>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</si>
  <si>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</si>
  <si>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</si>
  <si>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</si>
  <si>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</si>
  <si>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</si>
  <si>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</si>
  <si>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</si>
  <si>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</si>
  <si>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</si>
  <si>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</si>
  <si>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</si>
  <si>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</si>
  <si>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</si>
  <si>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</si>
  <si>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</si>
  <si>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</si>
  <si>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</si>
  <si>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</si>
  <si>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</si>
  <si>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</si>
  <si>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</si>
  <si>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</si>
  <si>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</si>
  <si>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</si>
  <si>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</si>
  <si>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</si>
  <si>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</si>
  <si>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</si>
  <si>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</si>
  <si>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</si>
  <si>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</si>
  <si>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</si>
  <si>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</si>
  <si>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</si>
  <si>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</si>
  <si>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</si>
  <si>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</si>
  <si>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</si>
  <si>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</si>
  <si>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</si>
  <si>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</si>
  <si>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</si>
  <si>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</si>
  <si>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</si>
  <si>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</si>
  <si>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</si>
  <si>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</si>
  <si>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</si>
  <si>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</si>
  <si>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</si>
  <si>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</si>
  <si>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</si>
  <si>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</si>
  <si>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</si>
  <si>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</si>
  <si>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</si>
  <si>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</si>
  <si>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</si>
  <si>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</si>
  <si>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</si>
  <si>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</si>
  <si>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</si>
  <si>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</si>
  <si>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</si>
  <si>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</si>
  <si>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</si>
  <si>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</si>
  <si>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</si>
  <si>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</si>
  <si>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</si>
  <si>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</si>
  <si>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</si>
  <si>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</si>
  <si>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</si>
  <si>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</si>
  <si>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</si>
  <si>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</si>
  <si>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</si>
  <si>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</si>
  <si>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</si>
  <si>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</si>
  <si>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</si>
  <si>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</si>
  <si>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</si>
  <si>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</si>
  <si>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</si>
  <si>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</si>
  <si>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</si>
  <si>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</si>
  <si>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</si>
  <si>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</si>
  <si>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</si>
  <si>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</si>
  <si>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</si>
  <si>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</si>
  <si>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</si>
  <si>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</si>
  <si>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</si>
  <si>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</si>
  <si>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</si>
  <si>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</si>
  <si>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</si>
  <si>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</si>
  <si>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</si>
  <si>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</si>
  <si>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</si>
  <si>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</si>
  <si>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</si>
  <si>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</si>
  <si>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</si>
  <si>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</si>
  <si>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</si>
  <si>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</si>
  <si>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</si>
  <si>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</si>
  <si>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</si>
  <si>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</si>
  <si>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</si>
  <si>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</si>
  <si>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</si>
  <si>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</si>
  <si>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</si>
  <si>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</si>
  <si>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</si>
  <si>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</si>
  <si>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</si>
  <si>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</si>
  <si>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</si>
  <si>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</si>
  <si>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</si>
  <si>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</si>
  <si>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</si>
  <si>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</si>
  <si>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</si>
  <si>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</si>
  <si>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</si>
  <si>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</si>
  <si>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</si>
  <si>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</si>
  <si>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</si>
  <si>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</si>
  <si>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</si>
  <si>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</si>
  <si>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</si>
  <si>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</si>
  <si>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</si>
  <si>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</si>
  <si>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</si>
  <si>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</si>
  <si>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</si>
  <si>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</si>
  <si>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</si>
  <si>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</si>
  <si>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</si>
  <si>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</si>
  <si>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</si>
  <si>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</si>
  <si>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</si>
  <si>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</si>
  <si>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</si>
  <si>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</si>
  <si>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</si>
  <si>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</si>
  <si>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</si>
  <si>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</si>
  <si>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</si>
  <si>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</si>
  <si>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</si>
  <si>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</si>
  <si>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</si>
  <si>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</si>
  <si>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</si>
  <si>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</si>
  <si>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</si>
  <si>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</si>
  <si>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</si>
  <si>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</si>
  <si>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</si>
  <si>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</si>
  <si>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</si>
  <si>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</si>
  <si>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</si>
  <si>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</si>
  <si>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</si>
  <si>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</si>
  <si>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</si>
  <si>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</si>
  <si>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</si>
  <si>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</si>
  <si>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</si>
  <si>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</si>
  <si>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</si>
  <si>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</si>
  <si>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</si>
  <si>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</si>
  <si>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</si>
  <si>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</si>
  <si>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</si>
  <si>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</si>
  <si>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</si>
  <si>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</si>
  <si>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</si>
  <si>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</si>
  <si>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</si>
  <si>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</si>
  <si>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</si>
  <si>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</si>
  <si>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</si>
  <si>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</si>
  <si>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</si>
  <si>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</si>
  <si>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</si>
  <si>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</si>
  <si>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</si>
  <si>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</si>
  <si>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</si>
  <si>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</si>
  <si>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</si>
  <si>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</si>
  <si>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</si>
  <si>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</si>
  <si>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</si>
  <si>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</si>
  <si>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</si>
  <si>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</si>
  <si>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</si>
  <si>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</si>
  <si>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</si>
  <si>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</si>
  <si>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</si>
  <si>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</si>
  <si>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</si>
  <si>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</si>
  <si>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</si>
  <si>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</si>
  <si>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</si>
  <si>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</si>
  <si>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</si>
  <si>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</si>
  <si>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</si>
  <si>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</si>
  <si>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</si>
  <si>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</si>
  <si>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</si>
  <si>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</si>
  <si>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</si>
  <si>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</si>
  <si>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</si>
  <si>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</si>
  <si>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</si>
  <si>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</si>
  <si>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</si>
  <si>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</si>
  <si>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</si>
  <si>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</si>
  <si>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</si>
  <si>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</si>
  <si>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</si>
  <si>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</si>
  <si>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</si>
  <si>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</si>
  <si>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</si>
  <si>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</si>
  <si>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</si>
  <si>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</si>
  <si>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</si>
  <si>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</si>
  <si>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</si>
  <si>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</si>
  <si>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</si>
  <si>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</si>
  <si>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</si>
  <si>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</si>
  <si>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</si>
  <si>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</si>
  <si>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</si>
  <si>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</si>
  <si>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</si>
  <si>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</si>
  <si>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</si>
  <si>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</si>
  <si>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</si>
  <si>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</si>
  <si>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</si>
  <si>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</si>
  <si>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</si>
  <si>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</si>
  <si>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</si>
  <si>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</si>
  <si>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</si>
  <si>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</si>
  <si>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</si>
  <si>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</si>
  <si>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</si>
  <si>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</si>
  <si>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</si>
  <si>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</si>
  <si>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</si>
  <si>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</si>
  <si>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</si>
  <si>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</si>
  <si>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</si>
  <si>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</si>
  <si>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</si>
  <si>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</si>
  <si>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</si>
  <si>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</si>
  <si>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</si>
  <si>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</si>
  <si>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</si>
  <si>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</si>
  <si>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</si>
  <si>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</si>
  <si>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</si>
  <si>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</si>
  <si>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</si>
  <si>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</si>
  <si>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</si>
  <si>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</si>
  <si>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</si>
  <si>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</si>
  <si>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</si>
  <si>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</si>
  <si>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</si>
  <si>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</si>
  <si>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</si>
  <si>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</si>
  <si>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</si>
  <si>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</si>
  <si>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</si>
  <si>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</si>
  <si>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</si>
  <si>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</si>
  <si>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</si>
  <si>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</si>
  <si>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</si>
  <si>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</si>
  <si>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</si>
  <si>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</si>
  <si>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</si>
  <si>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</si>
  <si>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</si>
  <si>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</si>
  <si>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</si>
  <si>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</si>
  <si>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</si>
  <si>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</si>
  <si>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</si>
  <si>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</si>
  <si>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</si>
  <si>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</si>
  <si>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</si>
  <si>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</si>
  <si>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</si>
  <si>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</si>
  <si>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</si>
  <si>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</si>
  <si>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</si>
  <si>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</si>
  <si>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</si>
  <si>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</si>
  <si>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</si>
  <si>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</si>
  <si>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</si>
  <si>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</si>
  <si>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</si>
  <si>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</si>
  <si>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</si>
  <si>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</si>
  <si>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</si>
  <si>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</si>
  <si>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</si>
  <si>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</si>
  <si>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</si>
  <si>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</si>
  <si>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</si>
  <si>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</si>
  <si>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</si>
  <si>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</si>
  <si>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</si>
  <si>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</si>
  <si>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</si>
  <si>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</si>
  <si>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</si>
  <si>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</si>
  <si>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</si>
  <si>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</si>
  <si>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</si>
  <si>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</si>
  <si>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</si>
  <si>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</si>
  <si>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</si>
  <si>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</si>
  <si>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</si>
  <si>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</si>
  <si>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</si>
  <si>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</si>
  <si>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</si>
  <si>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</si>
  <si>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</si>
  <si>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</si>
  <si>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</si>
  <si>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</si>
  <si>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</si>
  <si>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</si>
  <si>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</si>
  <si>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</si>
  <si>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</si>
  <si>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</si>
  <si>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</si>
  <si>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</si>
  <si>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</si>
  <si>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</si>
  <si>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</si>
  <si>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</si>
  <si>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</si>
  <si>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</si>
  <si>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</si>
  <si>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</si>
  <si>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</si>
  <si>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</si>
  <si>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</si>
  <si>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</si>
  <si>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</si>
  <si>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</si>
  <si>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</si>
  <si>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</si>
  <si>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</si>
  <si>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</si>
  <si>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</si>
  <si>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</si>
  <si>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</si>
  <si>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</si>
  <si>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</si>
  <si>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</si>
  <si>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</si>
  <si>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</si>
  <si>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</si>
  <si>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</si>
  <si>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</si>
  <si>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</si>
  <si>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</si>
  <si>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</si>
  <si>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</si>
  <si>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</si>
  <si>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</si>
  <si>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</si>
  <si>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</si>
  <si>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</si>
  <si>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</si>
  <si>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</si>
  <si>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</si>
  <si>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</si>
  <si>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</si>
  <si>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</si>
  <si>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</si>
  <si>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</si>
  <si>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</si>
  <si>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</si>
  <si>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</si>
  <si>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</si>
  <si>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</si>
  <si>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</si>
  <si>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</si>
  <si>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</si>
  <si>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</si>
  <si>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</si>
  <si>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</si>
  <si>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</si>
  <si>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</si>
  <si>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</si>
  <si>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</si>
  <si>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</si>
  <si>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</si>
  <si>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</si>
  <si>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</si>
  <si>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</si>
  <si>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</si>
  <si>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</si>
  <si>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</si>
  <si>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</si>
  <si>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</si>
  <si>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</si>
  <si>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</si>
  <si>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</si>
  <si>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</si>
  <si>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</si>
  <si>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</si>
  <si>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</si>
  <si>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</si>
  <si>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</si>
  <si>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</si>
  <si>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</si>
  <si>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</si>
  <si>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</si>
  <si>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</si>
  <si>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</si>
  <si>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</si>
  <si>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</si>
  <si>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</si>
  <si>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</si>
  <si>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</si>
  <si>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</si>
  <si>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</si>
  <si>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</si>
  <si>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</si>
  <si>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</si>
  <si>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</si>
  <si>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</si>
  <si>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</si>
  <si>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</si>
  <si>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</si>
  <si>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</si>
  <si>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</si>
  <si>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</si>
  <si>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</si>
  <si>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</si>
  <si>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</si>
  <si>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</si>
  <si>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</si>
  <si>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</si>
  <si>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</si>
  <si>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</si>
  <si>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</si>
  <si>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</si>
  <si>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</si>
  <si>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</si>
  <si>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</si>
  <si>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</si>
  <si>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</si>
  <si>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</si>
  <si>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</si>
  <si>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</si>
  <si>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</si>
  <si>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</si>
  <si>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</si>
  <si>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</si>
  <si>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</si>
  <si>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</si>
  <si>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</si>
  <si>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</si>
  <si>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</si>
  <si>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</si>
  <si>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</si>
  <si>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</si>
  <si>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</si>
  <si>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</si>
  <si>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</si>
  <si>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</si>
  <si>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</si>
  <si>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</si>
  <si>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</si>
  <si>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</si>
  <si>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</si>
  <si>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</si>
  <si>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</si>
  <si>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</si>
  <si>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</si>
  <si>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</si>
  <si>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</si>
  <si>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</si>
  <si>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</si>
  <si>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</si>
  <si>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</si>
  <si>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</si>
  <si>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</si>
  <si>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</si>
  <si>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</si>
  <si>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</si>
  <si>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</si>
  <si>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</si>
  <si>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</si>
  <si>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</si>
  <si>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</si>
  <si>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</si>
  <si>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</si>
  <si>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</si>
  <si>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</si>
  <si>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</si>
  <si>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</si>
  <si>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</si>
  <si>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</si>
  <si>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</si>
  <si>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</si>
  <si>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</si>
  <si>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</si>
  <si>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</si>
  <si>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</si>
  <si>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</si>
  <si>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</si>
  <si>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</si>
  <si>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</si>
  <si>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</si>
  <si>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</si>
  <si>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</si>
  <si>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</si>
  <si>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</si>
  <si>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</si>
  <si>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</si>
  <si>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</si>
  <si>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</si>
  <si>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</si>
  <si>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</si>
  <si>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</si>
  <si>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</si>
  <si>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</si>
  <si>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</si>
  <si>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</si>
  <si>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</si>
  <si>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</si>
  <si>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</si>
  <si>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</si>
  <si>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</si>
  <si>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</si>
  <si>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</si>
  <si>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</si>
  <si>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</si>
  <si>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</si>
  <si>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</si>
  <si>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</si>
  <si>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</si>
  <si>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</si>
  <si>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</si>
  <si>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</si>
  <si>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</si>
  <si>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</si>
  <si>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</si>
  <si>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</si>
  <si>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</si>
  <si>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</si>
  <si>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</si>
  <si>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</si>
  <si>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</si>
  <si>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</si>
  <si>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</si>
  <si>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</si>
  <si>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</si>
  <si>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</si>
  <si>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</si>
  <si>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</si>
  <si>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</si>
  <si>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</si>
  <si>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</si>
  <si>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</si>
  <si>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</si>
  <si>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</si>
  <si>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</si>
  <si>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</si>
  <si>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</si>
  <si>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</si>
  <si>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</si>
  <si>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</si>
  <si>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</si>
  <si>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</si>
  <si>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</si>
  <si>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</si>
  <si>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</si>
  <si>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</si>
  <si>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</si>
  <si>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</si>
  <si>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</si>
  <si>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</si>
  <si>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</si>
  <si>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</si>
  <si>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</si>
  <si>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</si>
  <si>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</si>
  <si>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</si>
  <si>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</si>
  <si>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</si>
  <si>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</si>
  <si>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</si>
  <si>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</si>
  <si>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</si>
  <si>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</si>
  <si>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</si>
  <si>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</si>
  <si>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</si>
  <si>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</si>
  <si>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</si>
  <si>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</si>
  <si>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</si>
  <si>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</si>
  <si>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</si>
  <si>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</si>
  <si>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</si>
  <si>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</si>
  <si>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</si>
  <si>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</si>
  <si>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</si>
  <si>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</si>
  <si>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</si>
  <si>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</si>
  <si>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</si>
  <si>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</si>
  <si>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</si>
  <si>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</si>
  <si>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</si>
  <si>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</si>
  <si>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</si>
  <si>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</si>
  <si>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</si>
  <si>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</si>
  <si>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</si>
  <si>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</si>
  <si>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</si>
  <si>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</si>
  <si>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</si>
  <si>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</si>
  <si>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</si>
  <si>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</si>
  <si>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</si>
  <si>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</si>
  <si>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</si>
  <si>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</si>
  <si>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</si>
  <si>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</si>
  <si>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</si>
  <si>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</si>
  <si>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</si>
  <si>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</si>
  <si>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</si>
  <si>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</si>
  <si>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</si>
  <si>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</si>
  <si>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</si>
  <si>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</si>
  <si>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</si>
  <si>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</si>
  <si>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</si>
  <si>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</si>
  <si>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</si>
  <si>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</si>
  <si>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</si>
  <si>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</si>
  <si>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</si>
  <si>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</si>
  <si>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</si>
  <si>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</si>
  <si>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</si>
  <si>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</si>
  <si>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</si>
  <si>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</si>
  <si>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</si>
  <si>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</si>
  <si>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</si>
  <si>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</si>
  <si>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</si>
  <si>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</si>
  <si>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</si>
  <si>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</si>
  <si>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</si>
  <si>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</si>
  <si>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</si>
  <si>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</si>
  <si>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</si>
  <si>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</si>
  <si>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</si>
  <si>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</si>
  <si>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</si>
  <si>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</si>
  <si>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</si>
  <si>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</si>
  <si>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</si>
  <si>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</si>
  <si>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</si>
  <si>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</si>
  <si>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</si>
  <si>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</si>
  <si>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</si>
  <si>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</si>
  <si>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</si>
  <si>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</si>
  <si>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</si>
  <si>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</si>
  <si>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</si>
  <si>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</si>
  <si>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</si>
  <si>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</si>
  <si>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</si>
  <si>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</si>
  <si>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</si>
  <si>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</si>
  <si>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</si>
  <si>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</si>
  <si>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</si>
  <si>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</si>
  <si>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</si>
  <si>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</si>
  <si>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</si>
  <si>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</si>
  <si>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</si>
  <si>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</si>
  <si>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</si>
  <si>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</si>
  <si>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</si>
  <si>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</si>
  <si>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</si>
  <si>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</si>
  <si>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</si>
  <si>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</si>
  <si>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</si>
  <si>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</si>
  <si>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</si>
  <si>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</si>
  <si>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</si>
  <si>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</si>
  <si>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</si>
  <si>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</si>
  <si>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</si>
  <si>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</si>
  <si>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</si>
  <si>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</si>
  <si>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</si>
  <si>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</si>
  <si>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</si>
  <si>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</si>
  <si>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</si>
  <si>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</si>
  <si>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</si>
  <si>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</si>
  <si>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</si>
  <si>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</si>
  <si>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</si>
  <si>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</si>
  <si>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</si>
  <si>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</si>
  <si>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</si>
  <si>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</si>
  <si>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</si>
  <si>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</si>
  <si>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</si>
  <si>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</si>
  <si>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</si>
  <si>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</si>
  <si>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</si>
  <si>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</si>
  <si>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</si>
  <si>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</si>
  <si>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</si>
  <si>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</si>
  <si>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</si>
  <si>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</si>
  <si>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</si>
  <si>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</si>
  <si>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</si>
  <si>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</si>
  <si>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</si>
  <si>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</si>
  <si>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</si>
  <si>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</si>
  <si>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</si>
  <si>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</si>
  <si>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</si>
  <si>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</si>
  <si>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</si>
  <si>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</si>
  <si>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</si>
  <si>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</si>
  <si>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</si>
  <si>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</si>
  <si>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</si>
  <si>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</si>
  <si>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</si>
  <si>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</si>
  <si>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</si>
  <si>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</si>
  <si>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</si>
  <si>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</si>
  <si>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</si>
  <si>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</si>
  <si>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</si>
  <si>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</si>
  <si>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</si>
  <si>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</si>
  <si>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</si>
  <si>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</si>
  <si>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</si>
  <si>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</si>
  <si>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</si>
  <si>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</si>
  <si>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</si>
  <si>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</si>
  <si>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</si>
  <si>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</si>
  <si>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</si>
  <si>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</si>
  <si>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</si>
  <si>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</si>
  <si>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</si>
  <si>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</si>
  <si>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</si>
  <si>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</si>
  <si>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</si>
  <si>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</si>
  <si>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</si>
  <si>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</si>
  <si>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</si>
  <si>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</si>
  <si>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</si>
  <si>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</si>
  <si>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</si>
  <si>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</si>
  <si>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</si>
  <si>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</si>
  <si>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</si>
  <si>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</si>
  <si>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</si>
  <si>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</si>
  <si>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</si>
  <si>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</si>
  <si>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</si>
  <si>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</si>
  <si>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</si>
  <si>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</si>
  <si>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</si>
  <si>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</si>
  <si>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</si>
  <si>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</si>
  <si>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</si>
  <si>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</si>
  <si>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</si>
  <si>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</si>
  <si>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</si>
  <si>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</si>
  <si>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</si>
  <si>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</si>
  <si>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</si>
  <si>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</si>
  <si>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</si>
  <si>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</si>
  <si>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</si>
  <si>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</si>
  <si>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</si>
  <si>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</si>
  <si>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</si>
  <si>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</si>
  <si>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</si>
  <si>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</si>
  <si>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</si>
  <si>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</si>
  <si>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</si>
  <si>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</si>
  <si>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</si>
  <si>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</si>
  <si>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</si>
  <si>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</si>
  <si>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</si>
  <si>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</si>
  <si>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</si>
  <si>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</si>
  <si>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</si>
  <si>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</si>
  <si>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</si>
  <si>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</si>
  <si>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</si>
  <si>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</si>
  <si>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</si>
  <si>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</si>
  <si>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</si>
  <si>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</si>
  <si>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</si>
  <si>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</si>
  <si>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</si>
  <si>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</si>
  <si>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</si>
  <si>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</si>
  <si>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</si>
  <si>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</si>
  <si>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</si>
  <si>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</si>
  <si>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</si>
  <si>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</si>
  <si>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</si>
  <si>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</si>
  <si>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</si>
  <si>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</si>
  <si>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</si>
  <si>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</si>
  <si>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</si>
  <si>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</si>
  <si>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</si>
  <si>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</si>
  <si>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</si>
  <si>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</si>
  <si>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</si>
  <si>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</si>
  <si>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</si>
  <si>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</si>
  <si>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</si>
  <si>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</si>
  <si>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</si>
  <si>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</si>
  <si>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</si>
  <si>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</si>
  <si>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</si>
  <si>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</si>
  <si>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</si>
  <si>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</si>
  <si>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</si>
  <si>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</si>
  <si>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</si>
  <si>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</si>
  <si>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</si>
  <si>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</si>
  <si>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</si>
  <si>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</si>
  <si>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</si>
  <si>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</si>
  <si>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</si>
  <si>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</si>
  <si>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</si>
  <si>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</si>
  <si>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</si>
  <si>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</si>
  <si>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</si>
  <si>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</si>
  <si>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</si>
  <si>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</si>
  <si>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</si>
  <si>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</si>
  <si>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</si>
  <si>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</si>
  <si>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</si>
  <si>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</si>
  <si>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</si>
  <si>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</si>
  <si>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</si>
  <si>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</si>
  <si>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</si>
  <si>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</si>
  <si>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</si>
  <si>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</si>
  <si>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</si>
  <si>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</si>
  <si>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</si>
  <si>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</si>
  <si>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</si>
  <si>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</si>
  <si>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</si>
  <si>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</si>
  <si>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</si>
  <si>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</si>
  <si>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</si>
  <si>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</si>
  <si>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</si>
  <si>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</si>
  <si>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</si>
  <si>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</si>
  <si>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</si>
  <si>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</si>
  <si>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</si>
  <si>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</si>
  <si>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</si>
  <si>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</si>
  <si>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</si>
  <si>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</si>
  <si>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</si>
  <si>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</si>
  <si>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</si>
  <si>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</si>
  <si>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</si>
  <si>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</si>
  <si>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</si>
  <si>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</si>
  <si>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</si>
  <si>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</si>
  <si>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</si>
  <si>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</si>
  <si>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</si>
  <si>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</si>
  <si>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</si>
  <si>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</si>
  <si>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</si>
  <si>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</si>
  <si>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</si>
  <si>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</si>
  <si>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</si>
  <si>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</si>
  <si>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</si>
  <si>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</si>
  <si>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</si>
  <si>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</si>
  <si>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</si>
  <si>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</si>
  <si>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</si>
  <si>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</si>
  <si>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</si>
  <si>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</si>
  <si>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</si>
  <si>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</si>
  <si>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</si>
  <si>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</si>
  <si>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</si>
  <si>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</si>
  <si>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</si>
  <si>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</si>
  <si>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</si>
  <si>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</si>
  <si>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</si>
  <si>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</si>
  <si>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</si>
  <si>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</si>
  <si>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</si>
  <si>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</si>
  <si>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</si>
  <si>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</si>
  <si>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</si>
  <si>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</si>
  <si>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</si>
  <si>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</si>
  <si>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</si>
  <si>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</si>
  <si>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</si>
  <si>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</si>
  <si>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</si>
  <si>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</si>
  <si>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</si>
  <si>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</si>
  <si>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</si>
  <si>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</si>
  <si>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</si>
  <si>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</si>
  <si>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</si>
  <si>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</si>
  <si>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</si>
  <si>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</si>
  <si>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</si>
  <si>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</si>
  <si>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</si>
  <si>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</si>
  <si>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</si>
  <si>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</si>
  <si>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</si>
  <si>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</si>
  <si>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</si>
  <si>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</si>
  <si>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</si>
  <si>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</si>
  <si>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</si>
  <si>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</si>
  <si>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</si>
  <si>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</si>
  <si>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</si>
  <si>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</si>
  <si>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</si>
  <si>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</si>
  <si>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</si>
  <si>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</si>
  <si>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</si>
  <si>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</si>
  <si>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</si>
  <si>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</si>
  <si>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</si>
  <si>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</si>
  <si>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</si>
  <si>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</si>
  <si>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</si>
  <si>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</si>
  <si>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</si>
  <si>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</si>
  <si>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</si>
  <si>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</si>
  <si>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</si>
  <si>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</si>
  <si>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</si>
  <si>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</si>
  <si>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</si>
  <si>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</si>
  <si>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</si>
  <si>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</si>
  <si>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</si>
  <si>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</si>
  <si>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</si>
  <si>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</si>
  <si>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</si>
  <si>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</si>
  <si>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</si>
  <si>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</si>
  <si>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</si>
  <si>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</si>
  <si>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</si>
  <si>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</si>
  <si>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</si>
  <si>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</si>
  <si>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</si>
  <si>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</si>
  <si>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</si>
  <si>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</si>
  <si>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</si>
  <si>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</si>
  <si>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</si>
  <si>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</si>
  <si>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</si>
  <si>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</si>
  <si>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</si>
  <si>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</si>
  <si>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</si>
  <si>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</si>
  <si>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</si>
  <si>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</si>
  <si>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</si>
  <si>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</si>
  <si>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</si>
  <si>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</si>
  <si>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</si>
  <si>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</si>
  <si>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</si>
  <si>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</si>
  <si>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</si>
  <si>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</si>
  <si>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</si>
  <si>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</si>
  <si>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</si>
  <si>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</si>
  <si>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</si>
  <si>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</si>
  <si>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</si>
  <si>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</si>
  <si>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</si>
  <si>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</si>
  <si>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</si>
  <si>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</si>
  <si>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</si>
  <si>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</si>
  <si>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</si>
  <si>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</si>
  <si>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</si>
  <si>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</si>
  <si>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</si>
  <si>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</si>
  <si>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</si>
  <si>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</si>
  <si>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</si>
  <si>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</si>
  <si>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</si>
  <si>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PCM-20251028-00002270</t>
  </si>
  <si>
    <t>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</si>
  <si>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</si>
  <si>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</si>
  <si>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</si>
  <si>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</si>
  <si>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</si>
  <si>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</si>
  <si>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PCM-20251028-00002328</t>
  </si>
  <si>
    <t>EM team moved need 60 min</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</si>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</sst>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5" fillId="0" borderId="0" xfId="0" applyFont="1"/>
    <xf numFmtId="165" fontId="22" fillId="15" borderId="0" xfId="0" applyNumberFormat="1" applyFont="1" applyFill="1" applyBorder="1" applyAlignment="1">
      <alignment horizontal="center" vertical="center"/>
    </xf>
    <xf numFmtId="0" fontId="9" fillId="0" borderId="9" xfId="0"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Fill="1" applyBorder="1" applyAlignment="1">
      <alignment horizontal="center" vertical="center"/>
    </xf>
    <xf numFmtId="0" fontId="9" fillId="15" borderId="8" xfId="0" applyFont="1" applyFill="1" applyBorder="1" applyAlignment="1">
      <alignment horizontal="center" vertical="center" wrapText="1"/>
    </xf>
    <xf numFmtId="0" fontId="13" fillId="7" borderId="8" xfId="0" applyNumberFormat="1" applyFont="1" applyFill="1" applyBorder="1" applyAlignment="1">
      <alignment horizontal="center" vertical="center"/>
    </xf>
    <xf numFmtId="0" fontId="20" fillId="7" borderId="6" xfId="0" applyFont="1" applyFill="1" applyBorder="1" applyAlignment="1">
      <alignment horizontal="center" vertical="center"/>
    </xf>
    <xf numFmtId="164"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295.98790219907096</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0.30858506944059627</v>
      </c>
      <c r="H3" s="136">
        <v>45958.608993055554</v>
      </c>
      <c r="I3" s="134" t="str">
        <f>IFERROR(VLOOKUP(D3,DB!A:F,6,0),"")</f>
        <v>SCECO</v>
      </c>
      <c r="J3" s="134" t="str">
        <f>IFERROR(VLOOKUP(D3,DB!A:G,7,0),"")</f>
        <v>Good</v>
      </c>
      <c r="K3" s="170" t="s">
        <v>39001</v>
      </c>
      <c r="L3" s="139" t="str">
        <f>IFERROR(VLOOKUP(D3,DB!A:I,9,0),"")</f>
        <v>Latis</v>
      </c>
    </row>
    <row r="4" spans="1:15" s="66" customFormat="1" ht="15" customHeight="1">
      <c r="A4" s="184" t="s">
        <v>39002</v>
      </c>
      <c r="B4" s="171" t="str">
        <f>IFERROR(VLOOKUP(D4,DB!A:K,11,0),"")</f>
        <v>R1</v>
      </c>
      <c r="C4" s="171">
        <v>1</v>
      </c>
      <c r="D4" s="171" t="s">
        <v>18784</v>
      </c>
      <c r="E4" s="183" t="s">
        <v>38998</v>
      </c>
      <c r="F4" s="172">
        <v>45958.62903935185</v>
      </c>
      <c r="G4" s="182">
        <f ca="1">IFERROR(NOW()-F4,"")</f>
        <v>0.30728877314686542</v>
      </c>
      <c r="H4" s="172">
        <v>45958.621400462966</v>
      </c>
      <c r="I4" s="171" t="str">
        <f>IFERROR(VLOOKUP(D4,DB!A:F,6,0),"")</f>
        <v>SCECO</v>
      </c>
      <c r="J4" s="171" t="str">
        <f>IFERROR(VLOOKUP(D4,DB!A:G,7,0),"")</f>
        <v>Dead</v>
      </c>
      <c r="K4" s="170" t="s">
        <v>39003</v>
      </c>
      <c r="L4" s="181" t="str">
        <f>IFERROR(VLOOKUP(D4,DB!A:I,9,0),"")</f>
        <v>Latis</v>
      </c>
    </row>
    <row r="5" spans="1:15" ht="15" customHeight="1">
      <c r="A5" s="133"/>
      <c r="B5" s="134" t="str">
        <f>IFERROR(VLOOKUP(D5,DB!A:K,11,0),"")</f>
        <v/>
      </c>
      <c r="C5" s="134"/>
      <c r="D5" s="138"/>
      <c r="E5" s="135"/>
      <c r="F5" s="136"/>
      <c r="G5" s="137">
        <f ca="1">IFERROR(NOW()-F5,"")</f>
        <v>45958.936328124997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45958.936328124997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45958.936328124997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45958.936328124997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45958.936328124997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45958.936328124997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45958.936328124997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45958.936328124997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45958.936328124997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45958.936328124997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45958.936328124997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45958.936328124997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45958.936328124997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45958.936328124997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45958.936328124997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45958.936328124997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45958.936328124997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45958.936328124997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45958.936328124997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45958.936328124997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45958.936328124997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45958.936328124997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45958.936328124997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45958.936328124997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45958.936328124997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45958.936328124997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45958.936328124997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45958.936328124997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45958.936328124997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45958.936328124997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45958.936328124997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45958.936328124997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45958.936328124997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45958.936328124997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45958.936328124997</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45958.936328124997</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A5860882-113C-4697-A172-86D60FC6F4F2}"/>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tabSelected="1" workbookViewId="0">
      <selection activeCell="K10" sqref="K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133.93649016203562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0.19424479166627862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0.16006655092496658</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R2</v>
      </c>
      <c r="C6" s="18"/>
      <c r="D6" s="18" t="s">
        <v>26092</v>
      </c>
      <c r="E6" s="114"/>
      <c r="F6" s="115"/>
      <c r="G6" s="116">
        <f ca="1">IFERROR(NOW()-F6,"-")</f>
        <v>45958.936328124997</v>
      </c>
      <c r="H6" s="115"/>
      <c r="I6" s="18" t="str">
        <f>IFERROR(VLOOKUP(D6,DB!A:F,6,0),"")</f>
        <v>SCECO</v>
      </c>
      <c r="J6" s="18" t="str">
        <f>IFERROR(VLOOKUP(D6,DB!A:G,7,0),"")</f>
        <v>Dead</v>
      </c>
      <c r="K6" s="19" t="s">
        <v>39090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45958.936328124997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45958.936328124997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45958.936328124997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45958.936328124997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45958.936328124997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45958.936328124997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45958.936328124997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45958.936328124997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45958.936328124997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45958.936328124997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45958.936328124997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45958.936328124997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45958.936328124997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45958.936328124997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45958.936328124997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45958.936328124997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45958.936328124997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45958.936328124997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45958.936328124997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45958.936328124997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45958.936328124997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45958.936328124997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45958.936328124997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45958.936328124997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45958.936328124997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45958.936328124997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45958.936328124997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45958.936328124997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45958.936328124997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45958.936328124997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45958.936328124997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45958.936328124997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45958.936328124997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45958.936328124997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45958.936328124997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45958.936328124997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45958.936328124997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45958.936328124997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45958.936328124997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45958.936328124997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45958.936328124997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45958.936328124997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45958.936328124997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45958.936328124997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45958.936328124997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45958.936328124997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45958.936328124997</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45958.936328124997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45958.936328124997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45958.936328124997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45958.936328124997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45958.936328124997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45958.936328124997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45958.936328124997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45958.936328124997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45958.936328124997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45958.936328124997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45958.936328124997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45958.936328124997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45958.936328124997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45958.936328124997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45958.936328124997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45958.936328124997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45958.936328124997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45958.936328124997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45958.936328124997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45958.936328124997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45958.936328124997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45958.936328124997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45958.936328124997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45958.936328124997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45958.936328124997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45958.936328124997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45958.936328124997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45958.936328124997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45958.936328124997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45958.936328124997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45958.936328124997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45958.936328124997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45958.936328124997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45958.936328124997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45958.936328124997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45958.936328124997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45958.936328124997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45958.936328124997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45958.936328124997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45958.936328124997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45958.936328124997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45958.936328124997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45958.936328124997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45958.936328124997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45958.936328124997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45958.936328124997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45958.936328124997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45958.936328124997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45958.936328124997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45958.936328124997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45958.936328124997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45958.936328124997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45958.936328124997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45958.936328124997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45958.936328124997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45958.936328124997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45958.936328124997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45958.936328124997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45958.936328124997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45958.936328124997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45958.936328124997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45958.936328124997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45958.936328124997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45958.936328124997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45958.936328124997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45958.936328124997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45958.936328124997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45958.936328124997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45958.936328124997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45958.936328124997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45958.936328124997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45958.936328124997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45958.936328124997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45958.936328124997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45958.936328124997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45958.936328124997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45958.936328124997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45958.936328124997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45958.936328124997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45958.936328124997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45958.936328124997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45958.936328124997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45958.936328124997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45958.936328124997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45958.936328124997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45958.936328124997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45958.936328124997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45958.936328124997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45958.936328124997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45958.936328124997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45958.936328124997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45958.936328124997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45958.936328124997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45958.936328124997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45958.936328124997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45958.936328124997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45958.936328124997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45958.936328124997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45958.936328124997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45958.936328124997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45958.936328124997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45958.936328124997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45958.936328124997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45958.936328124997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45958.936328124997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45958.936328124997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45958.936328124997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45958.936328124997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45958.936328124997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45958.936328124997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45958.936328124997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45958.936328124997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45958.936328124997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45958.936328124997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45958.936328124997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45958.936328124997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45958.936328124997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45958.936328124997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45958.936328124997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45958.936328124997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45958.936328124997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45958.936328124997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45958.936328124997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45958.936328124997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45958.936328124997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45958.936328124997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45958.936328124997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45958.936328124997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45958.936328124997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45958.936328124997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45958.936328124997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45958.936328124997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45958.936328124997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45958.936328124997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45958.936328124997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45958.936328124997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45958.936328124997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45958.936328124997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45958.936328124997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45958.936328124997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45958.936328124997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45958.936328124997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45958.936328124997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45958.936328124997</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4" ca="1" si="0">IFERROR(NOW()-F2,"-")</f>
        <v>45958.936328124997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45958.936328124997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45958.936328124997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45958.936328124997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45958.936328124997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45958.936328124997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45958.936328124997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45958.936328124997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45958.936328124997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45958.936328124997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45958.936328124997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45958.936328124997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45958.936328124997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45958.936328124997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45958.936328124997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45958.936328124997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45958.936328124997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45958.936328124997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45958.936328124997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45958.936328124997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45958.936328124997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45958.936328124997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45958.936328124997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45958.936328124997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45958.936328124997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45958.936328124997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45958.936328124997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45958.936328124997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45958.936328124997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45958.936328124997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45958.936328124997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45958.936328124997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45958.936328124997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45958.936328124997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45958.936328124997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45958.936328124997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45958.936328124997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45958.936328124997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45958.936328124997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45958.936328124997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45958.936328124997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45958.936328124997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45958.936328124997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45958.936328124997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45958.936328124997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45958.936328124997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45958.936328124997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45958.936328124997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45958.936328124997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45958.936328124997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45958.936328124997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45958.936328124997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45958.936328124997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45958.936328124997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45958.936328124997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45958.936328124997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45958.936328124997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45958.936328124997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45958.936328124997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45958.936328124997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45958.936328124997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45958.936328124997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45958.936328124997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45958.936328124997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45958.936328124997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45958.936328124997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45958.936328124997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45958.936328124997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45958.936328124997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45958.936328124997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45958.936328124997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45958.936328124997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45958.936328124997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45958.936328124997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45958.936328124997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45958.936328124997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45958.936328124997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45958.936328124997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45958.936328124997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45958.936328124997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45958.936328124997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45958.936328124997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45958.936328124997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45958.936328124997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45958.936328124997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45958.936328124997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45958.936328124997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45958.936328124997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45958.936328124997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45958.936328124997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45958.936328124997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45958.936328124997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45958.936328124997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45958.936328124997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45958.936328124997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45958.936328124997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45958.936328124997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45958.936328124997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45958.936328124997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45958.936328124997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45958.936328124997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45958.936328124997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45958.936328124997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45958.936328124997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45958.936328124997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45958.936328124997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45958.936328124997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45958.936328124997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45958.936328124997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45958.936328124997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45958.936328124997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45958.936328124997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45958.936328124997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45958.936328124997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45958.936328124997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45958.936328124997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45958.936328124997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45958.936328124997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45958.936328124997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45958.936328124997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45958.936328124997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45958.936328124997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45958.936328124997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45958.936328124997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45958.936328124997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45958.936328124997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45958.936328124997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45958.936328124997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45958.936328124997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45958.936328124997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45958.936328124997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45958.936328124997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45958.936328124997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45958.936328124997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45958.936328124997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45958.936328124997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45958.936328124997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45958.936328124997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45958.936328124997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45958.936328124997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45958.936328124997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45958.936328124997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45958.936328124997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45958.936328124997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45958.936328124997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45958.936328124997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45958.936328124997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45958.936328124997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45958.936328124997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45958.936328124997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45958.936328124997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45958.936328124997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45958.936328124997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45958.936328124997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45958.936328124997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45958.936328124997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45958.936328124997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45958.936328124997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45958.936328124997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45958.936328124997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45958.936328124997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45958.936328124997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45958.936328124997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45958.936328124997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45958.936328124997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45958.936328124997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45958.936328124997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45958.936328124997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45958.936328124997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45958.936328124997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45958.936328124997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45958.936328124997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45958.936328124997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45958.936328124997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45958.936328124997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45958.936328124997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45958.936328124997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45958.936328124997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45958.936328124997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45958.936328124997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45958.936328124997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45958.936328124997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45958.936328124997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45958.936328124997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45958.936328124997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45958.936328124997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45958.936328124997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45958.936328124997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45958.936328124997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45958.936328124997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45958.936328124997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45958.936328124997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45958.936328124997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45958.936328124997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45958.936328124997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45958.936328124997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45958.936328124997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45958.936328124997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45958.936328124997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45958.936328124997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45958.936328124997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45958.936328124997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45958.936328124997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45958.936328124997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45958.936328124997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45958.936328124997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45958.936328124997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45958.936328124997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45958.936328124997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45958.936328124997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45958.936328124997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45958.936328124997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45958.936328124997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45958.936328124997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45958.936328124997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45958.936328124997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45958.936328124997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45958.936328124997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45958.936328124997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45958.936328124997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45958.936328124997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45958.936328124997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45958.936328124997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45958.936328124997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45958.936328124997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45958.936328124997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45958.936328124997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45958.936328124997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45958.936328124997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45958.936328124997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45958.936328124997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45958.936328124997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45958.936328124997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45958.936328124997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45958.936328124997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45958.936328124997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45958.936328124997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45958.936328124997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45958.936328124997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45958.936328124997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45958.936328124997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45958.936328124997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45958.936328124997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45958.936328124997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45958.936328124997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45958.936328124997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45958.936328124997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45958.936328124997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45958.936328124997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45958.936328124997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45958.936328124997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45958.936328124997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45958.936328124997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45958.936328124997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45958.936328124997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45958.936328124997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45958.936328124997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45958.936328124997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45958.936328124997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45958.936328124997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45958.936328124997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45958.936328124997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45958.936328124997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45958.936328124997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45958.936328124997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45958.936328124997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45958.936328124997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45958.936328124997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45958.936328124997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45958.936328124997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45958.936328124997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45958.936328124997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45958.936328124997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45958.936328124997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45958.936328124997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45958.936328124997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45958.936328124997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45958.936328124997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45958.936328124997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45958.936328124997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45958.936328124997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45958.936328124997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45958.936328124997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45958.936328124997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45958.936328124997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45958.936328124997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45958.936328124997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45958.936328124997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45958.936328124997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45958.936328124997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45958.936328124997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45958.936328124997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45958.936328124997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45958.936328124997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45958.936328124997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45958.936328124997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45958.936328124997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45958.936328124997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45958.936328124997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45958.936328124997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45958.936328124997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45958.936328124997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45958.936328124997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45958.936328124997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45958.936328124997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45958.936328124997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45958.936328124997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45958.936328124997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45958.936328124997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45958.936328124997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45958.936328124997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45958.936328124997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45958.936328124997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45958.936328124997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45958.936328124997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45958.936328124997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45958.936328124997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45958.936328124997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45958.936328124997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45958.936328124997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45958.936328124997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45958.936328124997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45958.936328124997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45958.936328124997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45958.936328124997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45958.936328124997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45958.936328124997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45958.936328124997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45958.936328124997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45958.936328124997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45958.936328124997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45958.936328124997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45958.936328124997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45958.936328124997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45958.936328124997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45958.936328124997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45958.936328124997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45958.936328124997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45958.936328124997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45958.936328124997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45958.936328124997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45958.936328124997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45958.936328124997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45958.936328124997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45958.936328124997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45958.936328124997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45958.936328124997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45958.936328124997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45958.936328124997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45958.936328124997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45958.936328124997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45958.936328124997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45958.936328124997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45958.936328124997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45958.936328124997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45958.936328124997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45958.936328124997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45958.936328124997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45958.936328124997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45958.936328124997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45958.936328124997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45958.936328124997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45958.936328124997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45958.936328124997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45958.936328124997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45958.936328124997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45958.936328124997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45958.936328124997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45958.936328124997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45958.936328124997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45958.936328124997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45958.936328124997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45958.936328124997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45958.936328124997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45958.936328124997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45958.936328124997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45958.936328124997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45958.936328124997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45958.936328124997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45958.936328124997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45958.936328124997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45958.936328124997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45958.936328124997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45958.936328124997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45958.936328124997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45958.936328124997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45958.936328124997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45958.936328124997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45958.936328124997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45958.936328124997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45958.936328124997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45958.936328124997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45958.936328124997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45958.936328124997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45958.936328124997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45958.936328124997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45958.936328124997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45958.936328124997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45958.936328124997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45958.936328124997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45958.936328124997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45958.936328124997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45958.936328124997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45958.936328124997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45958.936328124997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45958.936328124997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45958.936328124997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45958.936328124997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45958.936328124997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45958.936328124997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45958.936328124997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45958.936328124997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45958.936328124997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45958.936328124997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45958.936328124997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45958.936328124997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45958.936328124997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45958.936328124997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45958.936328124997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45958.936328124997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45958.936328124997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45958.936328124997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45958.936328124997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45958.936328124997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45958.936328124997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45958.936328124997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45958.936328124997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45958.936328124997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45958.936328124997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45958.936328124997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45958.936328124997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45958.936328124997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45958.936328124997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45958.936328124997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45958.936328124997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45958.936328124997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45958.936328124997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45958.936328124997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45958.936328124997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45958.936328124997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45958.936328124997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45958.936328124997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45958.936328124997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45958.936328124997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45958.936328124997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45958.936328124997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45958.936328124997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45958.936328124997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45958.936328124997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45958.936328124997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45958.936328124997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45958.936328124997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45958.936328124997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45958.936328124997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45958.936328124997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45958.936328124997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45958.936328124997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45958.936328124997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45958.936328124997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45958.936328124997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45958.936328124997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45958.936328124997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45958.936328124997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45958.936328124997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45958.936328124997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45958.936328124997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45958.936328124997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45958.936328124997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45958.936328124997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45958.936328124997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45958.936328124997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45958.936328124997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45958.936328124997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45958.936328124997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45958.936328124997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45958.936328124997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45958.936328124997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45958.936328124997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45958.936328124997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45958.936328124997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45958.936328124997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45958.936328124997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45958.936328124997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45958.936328124997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45958.936328124997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45958.936328124997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45958.936328124997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45958.936328124997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45958.936328124997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45958.936328124997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45958.936328124997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45958.936328124997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45958.936328124997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45958.936328124997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45958.936328124997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45958.936328124997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45958.936328124997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45958.936328124997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45958.936328124997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45958.936328124997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45958.936328124997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45958.936328124997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45958.936328124997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45958.936328124997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45958.936328124997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45958.936328124997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45958.936328124997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45958.936328124997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45958.936328124997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45958.936328124997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45958.936328124997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45958.936328124997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45958.936328124997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45958.936328124997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45958.936328124997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45958.936328124997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45958.936328124997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45958.936328124997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45958.936328124997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45958.936328124997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45958.936328124997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45958.936328124997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45958.936328124997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45958.936328124997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45958.936328124997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45958.936328124997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45958.936328124997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45958.936328124997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45958.936328124997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45958.936328124997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45958.936328124997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45958.936328124997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45958.936328124997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45958.936328124997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45958.936328124997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45958.936328124997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45958.936328124997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45958.936328124997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45958.936328124997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45958.936328124997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45958.936328124997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45958.936328124997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45958.936328124997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45958.936328124997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45958.936328124997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45958.936328124997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45958.936328124997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45958.936328124997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45958.936328124997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45958.936328124997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45958.936328124997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45958.936328124997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45958.936328124997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45958.936328124997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45958.936328124997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45958.936328124997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45958.936328124997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45958.936328124997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45958.936328124997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45958.936328124997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45958.936328124997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45958.936328124997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45958.936328124997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45958.936328124997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45958.936328124997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45958.936328124997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45958.936328124997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45958.936328124997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45958.936328124997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45958.936328124997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45958.936328124997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45958.936328124997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45958.936328124997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45958.936328124997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45958.936328124997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45958.936328124997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45958.936328124997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45958.936328124997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45958.936328124997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45958.936328124997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45958.936328124997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45958.936328124997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45958.936328124997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45958.936328124997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45958.936328124997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45958.936328124997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45958.936328124997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45958.936328124997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45958.936328124997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45958.936328124997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45958.936328124997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45958.936328124997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45958.936328124997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45958.936328124997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45958.936328124997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45958.936328124997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45958.936328124997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45958.936328124997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45958.936328124997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45958.936328124997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45958.936328124997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45958.936328124997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45958.936328124997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45958.936328124997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45958.936328124997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45958.936328124997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45958.936328124997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45958.936328124997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45958.936328124997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45958.936328124997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45958.936328124997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45958.936328124997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45958.936328124997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45958.936328124997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45958.936328124997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45958.936328124997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45958.936328124997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45958.936328124997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45958.936328124997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45958.936328124997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45958.936328124997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45958.936328124997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45958.936328124997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45958.936328124997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45958.936328124997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45958.936328124997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45958.936328124997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45958.936328124997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45958.936328124997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45958.936328124997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45958.936328124997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45958.936328124997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45958.936328124997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45958.936328124997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45958.936328124997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45958.936328124997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45958.936328124997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45958.936328124997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45958.936328124997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45958.936328124997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45958.936328124997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45958.936328124997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45958.936328124997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45958.936328124997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45958.936328124997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45958.936328124997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45958.936328124997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45958.936328124997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45958.936328124997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45958.936328124997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45958.936328124997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45958.936328124997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45958.936328124997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45958.936328124997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45958.936328124997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45958.936328124997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45958.936328124997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45958.936328124997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45958.936328124997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45958.936328124997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45958.936328124997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45958.936328124997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45958.936328124997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45958.936328124997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45958.936328124997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45958.936328124997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45958.936328124997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45958.936328124997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45958.936328124997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45958.936328124997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45958.936328124997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45958.936328124997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45958.936328124997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45958.936328124997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45958.936328124997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45958.936328124997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45958.936328124997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45958.936328124997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45958.936328124997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45958.936328124997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45958.936328124997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45958.936328124997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45958.936328124997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45958.936328124997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45958.936328124997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45958.936328124997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45958.936328124997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45958.936328124997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45958.936328124997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45958.936328124997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45958.936328124997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45958.936328124997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45958.936328124997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45958.936328124997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45958.936328124997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45958.936328124997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45958.936328124997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45958.936328124997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45958.936328124997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45958.936328124997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45958.936328124997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45958.936328124997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45958.936328124997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45958.936328124997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45958.936328124997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45958.936328124997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45958.936328124997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45958.936328124997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45958.936328124997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45958.936328124997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45958.936328124997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45958.936328124997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45958.936328124997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45958.936328124997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45958.936328124997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45958.936328124997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45958.936328124997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45958.936328124997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45958.936328124997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45958.936328124997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45958.936328124997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45958.936328124997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45958.936328124997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45958.936328124997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45958.936328124997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45958.936328124997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45958.936328124997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45958.936328124997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45958.936328124997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45958.936328124997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45958.936328124997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45958.936328124997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45958.936328124997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45958.936328124997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45958.936328124997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45958.936328124997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45958.936328124997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45958.936328124997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45958.936328124997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45958.936328124997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45958.936328124997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45958.936328124997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45958.936328124997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45958.936328124997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45958.936328124997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45958.936328124997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45958.936328124997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45958.936328124997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45958.936328124997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45958.936328124997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45958.936328124997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45958.936328124997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45958.936328124997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45958.936328124997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45958.936328124997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45958.936328124997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45958.936328124997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45958.936328124997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45958.936328124997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45958.936328124997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45958.936328124997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45958.936328124997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45958.936328124997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45958.936328124997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45958.936328124997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45958.936328124997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45958.936328124997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45958.936328124997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45958.936328124997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45958.936328124997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45958.936328124997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45958.936328124997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45958.936328124997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45958.936328124997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45958.936328124997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45958.936328124997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45958.936328124997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45958.936328124997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45958.936328124997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45958.936328124997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45958.936328124997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45958.936328124997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45958.936328124997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45958.936328124997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45958.936328124997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45958.936328124997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45958.936328124997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45958.936328124997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45958.936328124997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45958.936328124997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45958.936328124997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45958.936328124997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45958.936328124997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45958.936328124997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45958.936328124997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45958.936328124997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45958.936328124997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45958.936328124997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45958.936328124997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45958.936328124997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45958.936328124997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45958.936328124997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45958.936328124997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45958.936328124997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45958.936328124997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45958.936328124997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45958.936328124997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45958.936328124997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45958.936328124997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45958.936328124997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45958.936328124997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45958.936328124997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45958.936328124997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45958.936328124997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45958.936328124997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45958.936328124997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45958.936328124997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45958.936328124997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45958.936328124997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45958.936328124997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45958.936328124997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45958.936328124997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45958.936328124997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45958.936328124997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45958.936328124997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45958.936328124997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45958.936328124997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45958.936328124997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45958.936328124997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45958.936328124997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45958.936328124997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45958.936328124997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45958.936328124997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45958.936328124997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45958.936328124997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45958.936328124997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45958.936328124997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45958.936328124997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45958.936328124997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45958.936328124997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45958.936328124997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45958.936328124997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45958.936328124997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45958.936328124997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45958.936328124997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45958.936328124997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45958.936328124997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45958.936328124997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45958.936328124997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45958.936328124997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45958.936328124997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45958.936328124997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45958.936328124997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45958.936328124997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45958.936328124997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45958.936328124997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45958.936328124997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45958.936328124997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45958.936328124997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45958.936328124997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45958.936328124997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45958.936328124997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45958.936328124997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45958.936328124997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45958.936328124997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45958.936328124997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45958.936328124997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45958.936328124997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45958.936328124997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45958.936328124997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45958.936328124997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45958.936328124997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45958.936328124997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45958.936328124997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45958.936328124997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45958.936328124997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45958.936328124997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45958.936328124997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45958.936328124997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45958.936328124997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45958.936328124997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45958.936328124997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45958.936328124997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45958.936328124997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45958.936328124997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45958.936328124997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45958.936328124997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45958.936328124997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45958.936328124997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45958.936328124997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45958.936328124997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45958.936328124997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45958.936328124997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45958.936328124997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45958.936328124997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45958.936328124997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45958.936328124997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45958.936328124997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45958.936328124997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45958.936328124997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45958.936328124997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45958.936328124997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45958.936328124997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45958.936328124997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45958.936328124997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45958.936328124997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45958.936328124997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45958.936328124997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45958.936328124997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45958.936328124997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45958.936328124997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45958.936328124997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45958.936328124997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45958.936328124997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45958.936328124997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45958.936328124997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45958.936328124997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45958.936328124997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45958.936328124997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45958.936328124997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45958.936328124997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45958.936328124997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45958.936328124997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45958.936328124997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45958.936328124997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45958.936328124997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45958.936328124997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45958.936328124997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45958.936328124997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45958.936328124997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45958.936328124997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45958.936328124997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45958.936328124997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45958.936328124997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45958.936328124997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45958.936328124997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45958.936328124997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45958.936328124997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45958.936328124997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45958.936328124997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45958.936328124997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45958.936328124997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45958.936328124997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45958.936328124997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45958.936328124997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45958.936328124997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45958.936328124997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45958.936328124997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45958.936328124997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45958.936328124997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45958.936328124997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45958.936328124997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45958.936328124997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45958.936328124997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45958.936328124997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45958.936328124997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45958.936328124997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45958.936328124997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45958.936328124997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45958.936328124997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45958.936328124997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45958.936328124997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45958.936328124997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45958.936328124997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45958.936328124997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45958.936328124997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45958.936328124997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45958.936328124997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45958.936328124997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45958.936328124997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45958.936328124997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45958.936328124997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45958.936328124997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45958.936328124997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45958.936328124997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45958.936328124997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45958.936328124997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45958.936328124997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45958.936328124997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45958.936328124997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45958.936328124997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45958.936328124997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45958.936328124997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45958.936328124997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45958.936328124997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45958.936328124997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45958.936328124997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45958.936328124997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45958.936328124997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45958.936328124997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45958.936328124997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45958.936328124997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45958.936328124997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45958.936328124997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45958.936328124997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45958.936328124997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45958.936328124997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45958.936328124997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45958.936328124997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45958.936328124997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45958.936328124997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45958.936328124997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45958.936328124997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45958.936328124997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45958.936328124997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45958.936328124997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45958.936328124997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45958.936328124997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45958.936328124997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45958.936328124997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45958.936328124997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45958.936328124997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45958.936328124997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45958.936328124997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45958.936328124997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45958.936328124997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45958.936328124997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45958.936328124997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45958.936328124997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45958.936328124997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45958.936328124997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45958.936328124997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45958.936328124997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45958.936328124997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45958.936328124997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45958.936328124997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45958.936328124997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45958.936328124997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45958.936328124997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45958.936328124997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45958.936328124997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45958.936328124997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45958.936328124997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45958.936328124997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45958.936328124997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45958.936328124997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45958.936328124997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45958.936328124997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45958.936328124997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45958.936328124997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45958.936328124997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45958.936328124997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45958.936328124997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45958.936328124997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45958.936328124997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45958.936328124997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45958.936328124997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45958.936328124997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45958.936328124997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45958.936328124997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45958.936328124997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45958.936328124997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45958.936328124997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45958.936328124997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45958.936328124997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45958.936328124997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45958.936328124997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45958.936328124997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45958.936328124997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45958.936328124997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45958.936328124997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45958.936328124997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45958.936328124997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45958.936328124997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45958.936328124997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45958.936328124997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45958.936328124997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45958.936328124997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45958.936328124997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45958.936328124997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45958.936328124997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45958.936328124997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45958.936328124997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45958.936328124997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45958.936328124997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45958.936328124997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45958.936328124997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45958.936328124997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45958.936328124997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45958.936328124997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45958.936328124997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45958.936328124997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45958.936328124997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45958.936328124997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45958.936328124997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45958.936328124997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45958.936328124997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45958.936328124997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45958.936328124997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45958.936328124997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45958.936328124997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45958.936328124997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45958.936328124997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45958.936328124997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45958.936328124997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45958.936328124997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45958.936328124997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45958.936328124997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45958.936328124997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45958.936328124997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45958.936328124997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45958.936328124997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45958.936328124997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45958.936328124997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45958.936328124997</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39091</v>
      </c>
      <c r="B2" s="94" t="str">
        <f>IFERROR(VLOOKUP(D2,DB!A:K,11,0),"")</f>
        <v>R4</v>
      </c>
      <c r="C2" s="97">
        <v>1</v>
      </c>
      <c r="D2" s="94" t="s">
        <v>35115</v>
      </c>
      <c r="E2" s="98" t="s">
        <v>38998</v>
      </c>
      <c r="F2" s="99">
        <v>45703.480717592596</v>
      </c>
      <c r="G2" s="100">
        <f ca="1">IFERROR(NOW()-F2,"")</f>
        <v>255.4556105324009</v>
      </c>
      <c r="H2" s="99">
        <v>45703.474768518521</v>
      </c>
      <c r="I2" s="99" t="str">
        <f>IFERROR(VLOOKUP(D2,DB!A:F,6,0),"")</f>
        <v>SCECO</v>
      </c>
      <c r="J2" s="99" t="str">
        <f>IFERROR(VLOOKUP(D2,DB!A:G,7,0),"")</f>
        <v>Dead</v>
      </c>
      <c r="K2" s="101" t="s">
        <v>39092</v>
      </c>
      <c r="L2" s="94" t="str">
        <f>IFERROR(VLOOKUP(D2,DB!A:I,9,0),"")</f>
        <v>Latis</v>
      </c>
    </row>
    <row r="3" spans="1:16" ht="33.75" customHeight="1">
      <c r="A3" s="119" t="s">
        <v>39093</v>
      </c>
      <c r="B3" s="119" t="str">
        <f>IFERROR(VLOOKUP(D3,DB!A:K,11,0),"")</f>
        <v>R4</v>
      </c>
      <c r="C3" s="120">
        <v>1</v>
      </c>
      <c r="D3" s="94" t="s">
        <v>22454</v>
      </c>
      <c r="E3" s="98" t="s">
        <v>38998</v>
      </c>
      <c r="F3" s="123">
        <v>45958.875694444447</v>
      </c>
      <c r="G3" s="124">
        <f ca="1">IFERROR(NOW()-F3,"")</f>
        <v>6.0633680550381541E-2</v>
      </c>
      <c r="H3" s="123">
        <v>45958.746076388888</v>
      </c>
      <c r="I3" s="119" t="str">
        <f>IFERROR(VLOOKUP(D3,DB!A:F,6,0),"")</f>
        <v>SCECO</v>
      </c>
      <c r="J3" s="119" t="str">
        <f>IFERROR(VLOOKUP(D3,DB!A:G,7,0),"")</f>
        <v>Dead</v>
      </c>
      <c r="K3" s="125" t="s">
        <v>39094</v>
      </c>
      <c r="L3" s="121" t="str">
        <f>IFERROR(VLOOKUP(D3,DB!A:I,9,0),"")</f>
        <v>Latis</v>
      </c>
    </row>
    <row r="4" spans="1:16" ht="15" customHeight="1">
      <c r="A4" s="119" t="s">
        <v>39095</v>
      </c>
      <c r="B4" s="119" t="str">
        <f>IFERROR(VLOOKUP(D4,DB!A:K,11,0),"")</f>
        <v>R4</v>
      </c>
      <c r="C4" s="120">
        <v>1</v>
      </c>
      <c r="D4" s="94" t="s">
        <v>25831</v>
      </c>
      <c r="E4" s="98" t="s">
        <v>38998</v>
      </c>
      <c r="F4" s="123">
        <v>45958.893055555556</v>
      </c>
      <c r="G4" s="124">
        <f ca="1">IFERROR(NOW()-F4,"")</f>
        <v>4.327256944088731E-2</v>
      </c>
      <c r="H4" s="123">
        <v>45958.887465277781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45958.936328124997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45958.936328124997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45958.936328124997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45958.936328124997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45958.936328124997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45958.936328124997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45958.936328124997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45958.936328124997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45958.936328124997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45958.936328124997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45958.936328124997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45958.936328124997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45958.936328124997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45958.936328124997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45958.936328124997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45958.936328124997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45958.936328124997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45958.936328124997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45958.936328124997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45958.936328124997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45958.936328124997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45958.936328124997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45958.936328124997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45958.936328124997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45958.936328124997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45958.936328124997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45958.936328124997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45958.936328124997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45958.936328124997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45958.936328124997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45958.936328124997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45958.936328124997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45958.936328124997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45958.936328124997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45958.936328124997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45958.936328124997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45958.936328124997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45958.936328124997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45958.936328124997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45958.936328124997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45958.936328124997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45958.936328124997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45958.936328124997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45958.936328124997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45958.936328124997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45958.936328124997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45958.936328124997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45958.936328124997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45958.936328124997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45958.936328124997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45958.936328124997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45958.936328124997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45958.936328124997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45958.936328124997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45958.936328124997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45958.936328124997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45958.936328124997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45958.936328124997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45958.936328124997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45958.936328124997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45958.936328124997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45958.936328124997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45958.936328124997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45958.936328124997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45958.936328124997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45958.936328124997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45958.936328124997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45958.936328124997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45958.936328124997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45958.936328124997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45958.936328124997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45958.936328124997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45958.936328124997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45958.936328124997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45958.936328124997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45958.936328124997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45958.936328124997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45958.936328124997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45958.936328124997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45958.936328124997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45958.936328124997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45958.936328124997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45958.936328124997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45958.936328124997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45958.936328124997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45958.936328124997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45958.936328124997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45958.936328124997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45958.936328124997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45958.936328124997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45958.936328124997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45958.936328124997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45958.936328124997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45958.936328124997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45958.936328124997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45958.936328124997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45958.936328124997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45958.936328124997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45958.936328124997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45958.936328124997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45958.936328124997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45958.936328124997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45958.936328124997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45958.936328124997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45958.936328124997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45958.936328124997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45958.936328124997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45958.936328124997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45958.936328124997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45958.936328124997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45958.936328124997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45958.936328124997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45958.936328124997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45958.936328124997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45958.936328124997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45958.936328124997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45958.936328124997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45958.936328124997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45958.936328124997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45958.936328124997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45958.936328124997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45958.936328124997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45958.936328124997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45958.936328124997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45958.936328124997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45958.936328124997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45958.936328124997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45958.936328124997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45958.936328124997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45958.936328124997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45958.936328124997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45958.936328124997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45958.936328124997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45958.936328124997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45958.936328124997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45958.936328124997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45958.936328124997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45958.936328124997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45958.936328124997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45958.936328124997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45958.936328124997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45958.936328124997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45958.936328124997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45958.936328124997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45958.936328124997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45958.936328124997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45958.936328124997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45958.936328124997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45958.936328124997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45958.936328124997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45958.936328124997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45958.936328124997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45958.936328124997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45958.936328124997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45958.936328124997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45958.936328124997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45958.936328124997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45958.936328124997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45958.936328124997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45958.936328124997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45958.936328124997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45958.936328124997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45958.936328124997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45958.936328124997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45958.936328124997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45958.936328124997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45958.936328124997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45958.936328124997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45958.936328124997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45958.936328124997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45958.936328124997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45958.936328124997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45958.936328124997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45958.936328124997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45958.936328124997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45958.936328124997</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45958.936328124997</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67.104267939808778</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39081</v>
      </c>
      <c r="F3" s="38">
        <v>45926.188877314817</v>
      </c>
      <c r="G3" s="144">
        <f t="shared" ref="G3" ca="1" si="0">IFERROR(NOW()-F3,"")</f>
        <v>32.747450810180453</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39081</v>
      </c>
      <c r="F4" s="153">
        <v>45948.661111111112</v>
      </c>
      <c r="G4" s="154">
        <f ca="1">IFERROR(NOW()-F4,"")</f>
        <v>10.275217013884685</v>
      </c>
      <c r="H4" s="153">
        <v>45948.661111111112</v>
      </c>
      <c r="I4" s="152" t="str">
        <f>IFERROR(VLOOKUP(D4,DB!A:F,6,0),"")</f>
        <v>SCECO</v>
      </c>
      <c r="J4" s="152" t="str">
        <f>IFERROR(VLOOKUP(D4,DB!A:G,7,0),"")</f>
        <v>Dead</v>
      </c>
      <c r="K4" s="152" t="s">
        <v>39102</v>
      </c>
      <c r="L4" s="152" t="str">
        <f>IFERROR(VLOOKUP(D4,DB!A:I,9,0),"")</f>
        <v>Latis</v>
      </c>
    </row>
    <row r="5" spans="1:13" ht="15">
      <c r="A5" s="152" t="s">
        <v>39103</v>
      </c>
      <c r="B5" s="152" t="str">
        <f>IFERROR(VLOOKUP(D5,DB!A:K,11,0),"")</f>
        <v>R5</v>
      </c>
      <c r="C5" s="152">
        <v>1</v>
      </c>
      <c r="D5" s="152" t="s">
        <v>33771</v>
      </c>
      <c r="E5" s="152" t="s">
        <v>38998</v>
      </c>
      <c r="F5" s="153">
        <v>45958.916956018518</v>
      </c>
      <c r="G5" s="154">
        <f ca="1">IFERROR(NOW()-F5,"")</f>
        <v>1.9372106478840578E-2</v>
      </c>
      <c r="H5" s="153">
        <v>45958.903761574074</v>
      </c>
      <c r="I5" s="152" t="str">
        <f>IFERROR(VLOOKUP(D5,DB!A:F,6,0),"")</f>
        <v>Generator-SG</v>
      </c>
      <c r="J5" s="152" t="str">
        <f>IFERROR(VLOOKUP(D5,DB!A:G,7,0),"")</f>
        <v>Dead</v>
      </c>
      <c r="K5" s="152" t="s">
        <v>39104</v>
      </c>
      <c r="L5" s="152" t="str">
        <f>IFERROR(VLOOKUP(D5,DB!A:I,9,0),"")</f>
        <v>Latis</v>
      </c>
    </row>
    <row r="6" spans="1:13" ht="15">
      <c r="A6" s="152"/>
      <c r="B6" s="152" t="str">
        <f>IFERROR(VLOOKUP(D6,DB!A:K,11,0),"")</f>
        <v/>
      </c>
      <c r="C6" s="152"/>
      <c r="D6" s="169"/>
      <c r="E6" s="152"/>
      <c r="F6" s="153"/>
      <c r="G6" s="154">
        <f ca="1">IFERROR(NOW()-F6,"")</f>
        <v>45958.936328124997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45958.936328124997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45958.936328124997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45958.936328124997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45958.936328124997</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45958.936328124997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45958.936328124997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45958.936328124997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45958.936328124997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45958.936328124997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45958.936328124997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45958.936328124997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45958.936328124997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45958.936328124997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45958.936328124997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45958.936328124997</v>
      </c>
      <c r="H21" s="153"/>
      <c r="I21" s="152" t="str">
        <f>IFERROR(VLOOKUP(D21,DB!A:F,6,0),"")</f>
        <v/>
      </c>
      <c r="J21" s="152" t="str">
        <f>IFERROR(VLOOKUP(D21,DB!A:G,7,0),"")</f>
        <v/>
      </c>
      <c r="K21" s="152"/>
      <c r="L21" s="152" t="str">
        <f>IFERROR(VLOOKUP(D21,DB!A:I,9,0),"")</f>
        <v/>
      </c>
    </row>
    <row r="22" spans="1:12" ht="15.75">
      <c r="A22" s="152"/>
      <c r="B22" s="152" t="str">
        <f>IFERROR(VLOOKUP(D22,DB!A:K,11,0),"")</f>
        <v/>
      </c>
      <c r="C22" s="152"/>
      <c r="D22" s="173"/>
      <c r="E22" s="152"/>
      <c r="F22" s="153"/>
      <c r="G22" s="154">
        <f ca="1">IFERROR(NOW()-F22,"")</f>
        <v>45958.936328124997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45958.936328124997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45958.936328124997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45958.936328124997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45958.936328124997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45958.936328124997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45958.936328124997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45958.936328124997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45958.936328124997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45958.936328124997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45958.936328124997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45958.936328124997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45958.936328124997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45958.936328124997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45958.936328124997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45958.936328124997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45958.936328124997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45958.936328124997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45958.936328124997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45958.936328124997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45958.936328124997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45958.936328124997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45958.936328124997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45958.936328124997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45958.936328124997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45958.936328124997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45958.936328124997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45958.936328124997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45958.936328124997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45958.936328124997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45958.936328124997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45958.936328124997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45958.936328124997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45958.936328124997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45958.936328124997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45958.936328124997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45958.936328124997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45958.936328124997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45958.936328124997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45958.936328124997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45958.936328124997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45958.936328124997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45958.936328124997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45958.936328124997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45958.936328124997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45958.936328124997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45958.936328124997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45958.936328124997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45958.936328124997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45958.936328124997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45958.936328124997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45958.936328124997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45958.936328124997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45958.936328124997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45958.936328124997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45958.936328124997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45958.936328124997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45958.936328124997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45958.936328124997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45958.936328124997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45958.936328124997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45958.936328124997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45958.936328124997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45958.936328124997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45958.936328124997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45958.936328124997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45958.936328124997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45958.936328124997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45958.936328124997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45958.936328124997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45958.936328124997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45958.936328124997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45958.936328124997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45958.936328124997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45958.936328124997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45958.936328124997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45958.936328124997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45958.936328124997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45958.936328124997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45958.936328124997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45958.936328124997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45958.936328124997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45958.936328124997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45958.936328124997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45958.936328124997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45958.936328124997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45958.936328124997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45958.936328124997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45958.936328124997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45958.936328124997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45958.936328124997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45958.936328124997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45958.936328124997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45958.936328124997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45958.936328124997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45958.936328124997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45958.936328124997</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45958.936328124997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45958.936328124997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45958.936328124997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45958.936328124997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45958.936328124997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45958.936328124997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45958.936328124997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45958.936328124997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45958.936328124997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45958.936328124997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45958.936328124997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45958.936328124997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45958.936328124997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45958.936328124997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45958.936328124997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45958.936328124997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45958.936328124997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45958.936328124997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45958.936328124997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45958.936328124997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45958.936328124997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45958.936328124997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45958.936328124997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45958.936328124997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45958.936328124997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45958.936328124997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45958.936328124997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45958.936328124997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45958.936328124997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45958.936328124997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45958.936328124997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45958.936328124997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45958.936328124997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45958.936328124997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45958.936328124997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45958.936328124997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45958.936328124997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45958.936328124997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45958.936328124997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45958.936328124997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45958.936328124997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45958.936328124997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45958.936328124997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45958.936328124997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45958.936328124997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45958.936328124997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45958.936328124997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45958.936328124997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45958.936328124997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45958.936328124997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45958.936328124997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45958.936328124997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45958.936328124997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45958.936328124997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45958.936328124997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45958.936328124997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45958.936328124997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45958.936328124997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45958.936328124997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45958.936328124997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45958.936328124997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45958.936328124997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45958.936328124997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45958.936328124997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45958.936328124997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45958.936328124997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45958.936328124997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45958.936328124997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45958.936328124997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45958.936328124997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45958.936328124997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45958.936328124997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45958.936328124997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45958.936328124997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45958.936328124997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45958.936328124997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45958.936328124997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45958.936328124997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45958.936328124997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45958.936328124997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45958.936328124997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45958.936328124997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45958.936328124997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45958.936328124997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45958.936328124997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45958.936328124997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45958.936328124997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45958.936328124997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45958.936328124997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45958.936328124997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45958.936328124997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45958.936328124997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45958.936328124997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45958.936328124997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45958.936328124997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45958.936328124997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45958.936328124997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45958.936328124997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45958.936328124997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45958.936328124997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45958.936328124997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45958.936328124997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45958.936328124997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45958.936328124997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45958.936328124997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45958.936328124997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45958.936328124997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45958.936328124997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45958.936328124997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45958.936328124997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45958.936328124997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45958.936328124997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45958.936328124997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45958.936328124997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45958.936328124997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45958.936328124997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45958.936328124997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45958.936328124997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45958.936328124997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45958.936328124997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45958.936328124997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45958.936328124997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45958.936328124997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45958.936328124997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45958.936328124997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45958.936328124997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45958.936328124997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45958.936328124997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45958.936328124997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45958.936328124997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45958.936328124997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45958.936328124997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45958.936328124997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45958.936328124997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45958.936328124997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45958.936328124997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45958.936328124997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45958.936328124997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45958.936328124997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45958.936328124997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45958.936328124997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45958.936328124997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45958.936328124997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45958.936328124997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45958.936328124997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45958.936328124997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45958.936328124997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45958.936328124997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45958.936328124997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45958.936328124997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45958.936328124997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45958.936328124997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45958.936328124997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45958.936328124997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45958.936328124997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45958.936328124997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45958.936328124997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45958.936328124997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45958.936328124997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45958.936328124997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45958.936328124997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45958.936328124997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45958.936328124997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45958.936328124997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45958.936328124997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45958.936328124997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45958.936328124997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45958.936328124997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45958.936328124997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45958.936328124997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45958.936328124997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45958.936328124997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45958.936328124997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45958.936328124997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45958.936328124997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45958.936328124997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45958.936328124997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45958.936328124997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45958.936328124997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45958.936328124997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45958.936328124997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45958.936328124997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45958.936328124997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45958.936328124997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45958.936328124997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45958.936328124997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45958.936328124997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45958.936328124997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45958.936328124997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45958.936328124997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45958.936328124997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45958.936328124997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45958.936328124997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45958.936328124997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45958.936328124997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45958.936328124997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45958.936328124997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45958.936328124997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45958.936328124997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45958.936328124997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45958.936328124997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45958.936328124997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45958.936328124997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45958.936328124997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45958.936328124997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45958.936328124997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45958.936328124997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45958.936328124997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45958.936328124997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45958.936328124997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45958.936328124997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45958.936328124997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45958.936328124997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45958.936328124997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45958.936328124997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45958.936328124997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45958.936328124997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45958.936328124997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45958.936328124997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45958.936328124997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45958.936328124997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45958.936328124997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45958.936328124997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45958.936328124997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45958.936328124997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45958.936328124997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45958.936328124997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45958.936328124997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45958.936328124997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45958.936328124997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45958.936328124997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45958.936328124997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45958.936328124997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45958.936328124997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45958.936328124997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45958.936328124997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45958.936328124997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45958.936328124997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45958.936328124997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45958.936328124997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45958.936328124997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45958.936328124997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45958.936328124997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45958.936328124997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45958.936328124997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45958.936328124997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45958.936328124997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45958.936328124997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45958.936328124997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45958.936328124997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45958.936328124997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45958.936328124997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45958.936328124997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45958.936328124997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45958.936328124997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45958.936328124997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45958.936328124997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45958.936328124997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45958.936328124997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45958.936328124997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45958.936328124997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45958.936328124997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45958.936328124997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45958.936328124997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45958.936328124997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45958.936328124997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45958.936328124997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45958.936328124997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45958.936328124997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45958.936328124997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45958.936328124997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45958.936328124997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45958.936328124997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45958.936328124997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45958.936328124997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45958.936328124997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45958.936328124997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45958.936328124997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45958.936328124997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45958.936328124997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45958.936328124997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45958.936328124997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45958.936328124997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45958.936328124997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45958.936328124997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45958.936328124997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45958.936328124997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45958.936328124997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45958.936328124997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45958.936328124997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45958.936328124997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45958.936328124997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45958.936328124997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45958.936328124997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45958.936328124997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45958.936328124997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45958.936328124997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45958.936328124997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45958.936328124997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45958.936328124997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45958.936328124997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45958.936328124997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45958.936328124997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45958.936328124997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45958.936328124997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45958.936328124997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45958.936328124997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45958.936328124997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45958.936328124997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45958.936328124997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45958.936328124997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45958.936328124997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45958.936328124997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45958.936328124997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45958.936328124997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45958.936328124997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45958.936328124997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45958.936328124997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45958.936328124997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45958.936328124997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45958.936328124997</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5" t="s">
        <v>39105</v>
      </c>
      <c r="B2" s="176" t="str">
        <f>IFERROR(VLOOKUP(D2,DB!A:K,11,0),"")</f>
        <v>R6</v>
      </c>
      <c r="C2" s="177">
        <v>1</v>
      </c>
      <c r="D2" s="176" t="s">
        <v>34942</v>
      </c>
      <c r="E2" s="106" t="s">
        <v>38998</v>
      </c>
      <c r="F2" s="178">
        <v>45958.779328703706</v>
      </c>
      <c r="G2" s="116">
        <f ca="1">IFERROR(NOW()-F2,"-")</f>
        <v>0.15699942129140254</v>
      </c>
      <c r="H2" s="178">
        <v>45958.773611111108</v>
      </c>
      <c r="I2" s="176" t="str">
        <f>IFERROR(VLOOKUP(D2,DB!A:F,6,0),"")</f>
        <v>Generator-SG</v>
      </c>
      <c r="J2" s="176" t="str">
        <f>IFERROR(VLOOKUP(D2,DB!A:G,7,0),"")</f>
        <v>Vandalized</v>
      </c>
      <c r="K2" s="179" t="s">
        <v>39106</v>
      </c>
      <c r="L2" s="180" t="str">
        <f>IFERROR(VLOOKUP(D2,DB!A:I,9,0),"")</f>
        <v>Latis</v>
      </c>
      <c r="M2" s="174"/>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c r="B3" s="103" t="str">
        <f>IFERROR(VLOOKUP(D3,DB!A:K,11,0),"")</f>
        <v/>
      </c>
      <c r="C3" s="105"/>
      <c r="D3" s="169"/>
      <c r="E3" s="106"/>
      <c r="F3" s="107"/>
      <c r="G3" s="77">
        <f ca="1">IFERROR(NOW()-F3,"-")</f>
        <v>45958.936328124997</v>
      </c>
      <c r="H3" s="107"/>
      <c r="I3" s="103" t="str">
        <f>IFERROR(VLOOKUP(D3,DB!A:F,6,0),"")</f>
        <v/>
      </c>
      <c r="J3" s="102" t="str">
        <f>IFERROR(VLOOKUP(D3,DB!A:G,7,0),"")</f>
        <v/>
      </c>
      <c r="K3" s="108"/>
      <c r="L3" s="109" t="str">
        <f>IFERROR(VLOOKUP(D3,DB!A:I,9,0),"")</f>
        <v/>
      </c>
    </row>
    <row r="4" spans="1:16383" ht="30" customHeight="1">
      <c r="A4" s="104"/>
      <c r="B4" s="103" t="str">
        <f>IFERROR(VLOOKUP(D4,DB!A:K,11,0),"")</f>
        <v/>
      </c>
      <c r="C4" s="105"/>
      <c r="D4" s="169"/>
      <c r="E4" s="106"/>
      <c r="F4" s="107"/>
      <c r="G4" s="77">
        <f ca="1">IFERROR(NOW()-F4,"-")</f>
        <v>45958.936328124997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45958.936328124997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45958.936328124997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45958.936328124997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45958.936328124997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45958.936328124997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45958.936328124997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45958.936328124997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45958.936328124997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45958.936328124997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45958.936328124997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45958.936328124997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45958.936328124997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45958.936328124997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45958.936328124997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45958.936328124997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45958.936328124997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45958.936328124997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45958.936328124997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45958.936328124997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45958.936328124997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45958.936328124997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45958.936328124997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45958.936328124997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45958.936328124997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45958.936328124997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45958.936328124997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45958.936328124997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45958.936328124997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45958.936328124997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45958.936328124997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45958.936328124997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45958.936328124997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45958.936328124997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45958.936328124997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45958.936328124997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45958.936328124997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45958.936328124997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45958.936328124997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45958.936328124997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45958.936328124997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45958.936328124997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45958.936328124997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45958.936328124997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45958.936328124997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45958.936328124997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45958.936328124997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45958.936328124997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45958.936328124997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45958.936328124997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45958.936328124997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45958.936328124997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45958.936328124997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45958.936328124997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45958.936328124997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45958.936328124997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45958.936328124997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45958.936328124997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45958.936328124997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45958.936328124997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45958.936328124997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45958.936328124997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45958.936328124997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45958.936328124997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45958.936328124997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45958.936328124997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45958.936328124997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45958.936328124997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45958.936328124997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45958.936328124997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45958.936328124997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45958.936328124997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45958.936328124997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45958.936328124997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45958.936328124997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45958.936328124997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45958.936328124997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45958.936328124997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45958.936328124997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45958.936328124997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45958.936328124997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45958.936328124997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45958.936328124997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45958.936328124997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45958.936328124997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45958.936328124997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45958.936328124997</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2025-10-28T19:30:23Z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