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52" documentId="120_S{2AC9BD13-BADA-5192-A53E-5A8FF88502F6}" xr6:coauthVersionLast="47" xr6:coauthVersionMax="47" xr10:uidLastSave="{E99F0560-2A1A-4C2D-AE8E-E06D37850118}"/>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<sst xmlns="http://schemas.openxmlformats.org/spreadsheetml/2006/main" count="180274" uniqueCount="39122">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</sst>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325.35628495370474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45988.304710879631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45988.304710879631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45988.304710879631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45988.304710879631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45988.304710879631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45988.304710879631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45988.304710879631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45988.304710879631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45988.304710879631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45988.304710879631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45988.304710879631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45988.304710879631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45988.304710879631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45988.304710879631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45988.304710879631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45988.304710879631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45988.304710879631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45988.304710879631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45988.304710879631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45988.304710879631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45988.304710879631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45988.304710879631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45988.304710879631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45988.304710879631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45988.304710879631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45988.304710879631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45988.304710879631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45988.304710879631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45988.304710879631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45988.304710879631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45988.304710879631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45988.304710879631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45988.304710879631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45988.304710879631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45988.304710879631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45988.304710879631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45988.304710879631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45988.304710879631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45988.304710879631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45988.304710879631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45988.304710879631</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C94187A9-1255-4422-8169-88E9DF0629C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163.30487291666941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3.9172918981494149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0.11575254629860865</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45988.304710879631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45988.304710879631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45988.304710879631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45988.304710879631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45988.304710879631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45988.304710879631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45988.304710879631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45988.304710879631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45988.304710879631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45988.304710879631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45988.304710879631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45988.304710879631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45988.304710879631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45988.304710879631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45988.304710879631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45988.304710879631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45988.304710879631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45988.304710879631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45988.304710879631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45988.304710879631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45988.304710879631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45988.304710879631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45988.304710879631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45988.304710879631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45988.304710879631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45988.304710879631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45988.304710879631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45988.304710879631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45988.304710879631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45988.304710879631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45988.304710879631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45988.304710879631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45988.304710879631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45988.304710879631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45988.304710879631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45988.304710879631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45988.304710879631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45988.304710879631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45988.304710879631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45988.304710879631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45988.304710879631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45988.304710879631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45988.304710879631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45988.304710879631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45988.304710879631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45988.304710879631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45988.304710879631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45988.304710879631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45988.304710879631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45988.304710879631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45988.304710879631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45988.304710879631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45988.304710879631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45988.304710879631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45988.304710879631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45988.304710879631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45988.304710879631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45988.304710879631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45988.304710879631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45988.304710879631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45988.304710879631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45988.304710879631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45988.304710879631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45988.304710879631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45988.304710879631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45988.304710879631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45988.304710879631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45988.304710879631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45988.304710879631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45988.304710879631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45988.304710879631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45988.304710879631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45988.304710879631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45988.304710879631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45988.304710879631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45988.304710879631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45988.304710879631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45988.304710879631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45988.304710879631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45988.304710879631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45988.304710879631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45988.304710879631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45988.304710879631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45988.304710879631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45988.304710879631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45988.304710879631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45988.304710879631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45988.304710879631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45988.304710879631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45988.304710879631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45988.304710879631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45988.304710879631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45988.304710879631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45988.304710879631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45988.304710879631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45988.304710879631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45988.304710879631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45988.304710879631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45988.304710879631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45988.304710879631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45988.304710879631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45988.304710879631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45988.304710879631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45988.304710879631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45988.304710879631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45988.304710879631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45988.304710879631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45988.304710879631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45988.304710879631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45988.304710879631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45988.304710879631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45988.304710879631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45988.304710879631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45988.304710879631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45988.304710879631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45988.304710879631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45988.304710879631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45988.304710879631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45988.304710879631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45988.304710879631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45988.304710879631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45988.304710879631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45988.304710879631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45988.304710879631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45988.304710879631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45988.304710879631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45988.304710879631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45988.304710879631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45988.304710879631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45988.304710879631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45988.304710879631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45988.304710879631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45988.304710879631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45988.304710879631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45988.304710879631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45988.304710879631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45988.304710879631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45988.304710879631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45988.304710879631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45988.304710879631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45988.304710879631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45988.304710879631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45988.304710879631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45988.304710879631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45988.304710879631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45988.304710879631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45988.304710879631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45988.304710879631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45988.304710879631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45988.304710879631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45988.304710879631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45988.304710879631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45988.304710879631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45988.304710879631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45988.304710879631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45988.304710879631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45988.304710879631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45988.304710879631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45988.304710879631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45988.304710879631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45988.304710879631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45988.304710879631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45988.304710879631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45988.304710879631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45988.304710879631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45988.304710879631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45988.304710879631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45988.304710879631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45988.304710879631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45988.304710879631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45988.304710879631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45988.304710879631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45988.304710879631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45988.304710879631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45988.304710879631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45988.304710879631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45988.304710879631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45988.304710879631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45988.304710879631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45988.304710879631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45988.304710879631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45988.304710879631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45988.304710879631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45988.304710879631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45988.304710879631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45988.304710879631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45988.304710879631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45988.304710879631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45988.304710879631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45988.304710879631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45988.304710879631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45988.304710879631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45988.304710879631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45988.304710879631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45988.304710879631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45988.304710879631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45988.304710879631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45988.304710879631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45988.304710879631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45988.304710879631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45988.304710879631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45988.304710879631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45988.304710879631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45988.304710879631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45988.304710879631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45988.304710879631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45988.304710879631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45988.304710879631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45988.304710879631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45988.304710879631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45988.304710879631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45988.304710879631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45988.304710879631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45988.304710879631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45988.304710879631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45988.304710879631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45988.304710879631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45988.304710879631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45988.304710879631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45988.304710879631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45988.304710879631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45988.304710879631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45988.304710879631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45988.304710879631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45988.304710879631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45988.304710879631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45988.304710879631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45988.304710879631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45988.304710879631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45988.304710879631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45988.304710879631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45988.304710879631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45988.304710879631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45988.304710879631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45988.304710879631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45988.304710879631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45988.304710879631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45988.304710879631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45988.304710879631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45988.304710879631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45988.304710879631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45988.304710879631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45988.304710879631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45988.304710879631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45988.304710879631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45988.304710879631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45988.304710879631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45988.304710879631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45988.304710879631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45988.304710879631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45988.304710879631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45988.304710879631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45988.304710879631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45988.304710879631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45988.304710879631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45988.304710879631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45988.304710879631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45988.304710879631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45988.304710879631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45988.304710879631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45988.304710879631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45988.304710879631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45988.304710879631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45988.304710879631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45988.304710879631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45988.304710879631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45988.304710879631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45988.304710879631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45988.304710879631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45988.304710879631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45988.304710879631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45988.304710879631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45988.304710879631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45988.304710879631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45988.304710879631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45988.304710879631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45988.304710879631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45988.304710879631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45988.304710879631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45988.304710879631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45988.304710879631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45988.304710879631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45988.304710879631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45988.304710879631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45988.304710879631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45988.304710879631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45988.304710879631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45988.304710879631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45988.304710879631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45988.304710879631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45988.304710879631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45988.304710879631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45988.304710879631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45988.304710879631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45988.304710879631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45988.304710879631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45988.304710879631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45988.304710879631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45988.304710879631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45988.304710879631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45988.304710879631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45988.304710879631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45988.304710879631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45988.304710879631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45988.304710879631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45988.304710879631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45988.304710879631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45988.304710879631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45988.304710879631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45988.304710879631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45988.304710879631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45988.304710879631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45988.304710879631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45988.304710879631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45988.304710879631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45988.304710879631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45988.304710879631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45988.304710879631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45988.304710879631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45988.304710879631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45988.304710879631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45988.304710879631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45988.304710879631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45988.304710879631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45988.304710879631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45988.304710879631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45988.304710879631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45988.304710879631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45988.304710879631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45988.304710879631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45988.304710879631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45988.304710879631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45988.304710879631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45988.304710879631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45988.304710879631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45988.304710879631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45988.304710879631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45988.304710879631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45988.304710879631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45988.304710879631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45988.304710879631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45988.304710879631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45988.304710879631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45988.304710879631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45988.304710879631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45988.304710879631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45988.304710879631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45988.304710879631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45988.304710879631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45988.304710879631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45988.304710879631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45988.304710879631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45988.304710879631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45988.304710879631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45988.304710879631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45988.304710879631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45988.304710879631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45988.304710879631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45988.304710879631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45988.304710879631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45988.304710879631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45988.304710879631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45988.304710879631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45988.304710879631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45988.304710879631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45988.304710879631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45988.304710879631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45988.304710879631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45988.304710879631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45988.304710879631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45988.304710879631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45988.304710879631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45988.304710879631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45988.304710879631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45988.304710879631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45988.304710879631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45988.304710879631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45988.304710879631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45988.304710879631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45988.304710879631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45988.304710879631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45988.304710879631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45988.304710879631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45988.304710879631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45988.304710879631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45988.304710879631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45988.304710879631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45988.304710879631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45988.304710879631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45988.304710879631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45988.304710879631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45988.304710879631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45988.304710879631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45988.304710879631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45988.304710879631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45988.304710879631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45988.304710879631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45988.304710879631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45988.304710879631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45988.304710879631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45988.304710879631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45988.304710879631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45988.304710879631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45988.304710879631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45988.304710879631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45988.304710879631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45988.304710879631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45988.304710879631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45988.304710879631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45988.304710879631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45988.304710879631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45988.304710879631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45988.304710879631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45988.304710879631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45988.304710879631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45988.304710879631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45988.304710879631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45988.304710879631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45988.304710879631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45988.304710879631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45988.304710879631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45988.304710879631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45988.304710879631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45988.304710879631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45988.304710879631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45988.304710879631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45988.304710879631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45988.304710879631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45988.304710879631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45988.304710879631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45988.304710879631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45988.304710879631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45988.304710879631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45988.304710879631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45988.304710879631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45988.304710879631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45988.304710879631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45988.304710879631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45988.304710879631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45988.304710879631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45988.304710879631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45988.304710879631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45988.304710879631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45988.304710879631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45988.304710879631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45988.304710879631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45988.304710879631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45988.304710879631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45988.304710879631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45988.304710879631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45988.304710879631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45988.304710879631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45988.304710879631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45988.304710879631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45988.304710879631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45988.304710879631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45988.304710879631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45988.304710879631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45988.304710879631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45988.304710879631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45988.304710879631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45988.304710879631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45988.304710879631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45988.304710879631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45988.304710879631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45988.304710879631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45988.304710879631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45988.304710879631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45988.304710879631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45988.304710879631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45988.304710879631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45988.304710879631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45988.304710879631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45988.304710879631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45988.304710879631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45988.304710879631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45988.304710879631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45988.304710879631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45988.304710879631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45988.304710879631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45988.304710879631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45988.304710879631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45988.304710879631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45988.304710879631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45988.304710879631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45988.304710879631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45988.304710879631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45988.304710879631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45988.304710879631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45988.304710879631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45988.304710879631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45988.304710879631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45988.304710879631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45988.304710879631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45988.304710879631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45988.304710879631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45988.304710879631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45988.304710879631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45988.304710879631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45988.304710879631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45988.304710879631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45988.304710879631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45988.304710879631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45988.304710879631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45988.304710879631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45988.304710879631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45988.304710879631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45988.304710879631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45988.304710879631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45988.304710879631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45988.304710879631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45988.304710879631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45988.304710879631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45988.304710879631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45988.304710879631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45988.304710879631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45988.304710879631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45988.304710879631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45988.304710879631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45988.304710879631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45988.304710879631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45988.304710879631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45988.304710879631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45988.304710879631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45988.304710879631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45988.304710879631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45988.304710879631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45988.304710879631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45988.304710879631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45988.304710879631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45988.304710879631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45988.304710879631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45988.304710879631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45988.304710879631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45988.304710879631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45988.304710879631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45988.304710879631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45988.304710879631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45988.304710879631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45988.304710879631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45988.304710879631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45988.304710879631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45988.304710879631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45988.304710879631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45988.304710879631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45988.304710879631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45988.304710879631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45988.304710879631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45988.304710879631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45988.304710879631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45988.304710879631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45988.304710879631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45988.304710879631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45988.304710879631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45988.304710879631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45988.304710879631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45988.304710879631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45988.304710879631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45988.304710879631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45988.304710879631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45988.304710879631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45988.304710879631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45988.304710879631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45988.304710879631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45988.304710879631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45988.304710879631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45988.304710879631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45988.304710879631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45988.304710879631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45988.304710879631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45988.304710879631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45988.304710879631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45988.304710879631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45988.304710879631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45988.304710879631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45988.304710879631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45988.304710879631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45988.304710879631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45988.304710879631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45988.304710879631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45988.304710879631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45988.304710879631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45988.304710879631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45988.304710879631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45988.304710879631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45988.304710879631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45988.304710879631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45988.304710879631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45988.304710879631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45988.304710879631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45988.304710879631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45988.304710879631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45988.304710879631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45988.304710879631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45988.304710879631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45988.304710879631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45988.304710879631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45988.304710879631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45988.304710879631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45988.304710879631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45988.304710879631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45988.304710879631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45988.304710879631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45988.304710879631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45988.304710879631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45988.304710879631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45988.304710879631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45988.304710879631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45988.304710879631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45988.304710879631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45988.304710879631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45988.304710879631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45988.304710879631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45988.304710879631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45988.304710879631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45988.304710879631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45988.304710879631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45988.304710879631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45988.304710879631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45988.304710879631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45988.304710879631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45988.304710879631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45988.304710879631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45988.304710879631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45988.304710879631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45988.304710879631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45988.304710879631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45988.304710879631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45988.304710879631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45988.304710879631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45988.304710879631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45988.304710879631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45988.304710879631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45988.304710879631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45988.304710879631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45988.304710879631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45988.304710879631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45988.304710879631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45988.304710879631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45988.304710879631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45988.304710879631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45988.304710879631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45988.304710879631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45988.304710879631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45988.304710879631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45988.304710879631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45988.304710879631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45988.304710879631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45988.304710879631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45988.304710879631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45988.304710879631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45988.304710879631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45988.304710879631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45988.304710879631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45988.304710879631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45988.304710879631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45988.304710879631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45988.304710879631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45988.304710879631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45988.304710879631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45988.304710879631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45988.304710879631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45988.304710879631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45988.304710879631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45988.304710879631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45988.304710879631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45988.304710879631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45988.304710879631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45988.304710879631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45988.304710879631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45988.304710879631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45988.304710879631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45988.304710879631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45988.304710879631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45988.304710879631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45988.304710879631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45988.304710879631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45988.304710879631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45988.304710879631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45988.304710879631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45988.304710879631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45988.304710879631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45988.304710879631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45988.304710879631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45988.304710879631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45988.304710879631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45988.304710879631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45988.304710879631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45988.304710879631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45988.304710879631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45988.304710879631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45988.304710879631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45988.304710879631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45988.304710879631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45988.304710879631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45988.304710879631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45988.304710879631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45988.304710879631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45988.304710879631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45988.304710879631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45988.304710879631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45988.304710879631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45988.304710879631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45988.304710879631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45988.304710879631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45988.304710879631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45988.304710879631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45988.304710879631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45988.304710879631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45988.304710879631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45988.304710879631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45988.304710879631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45988.304710879631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45988.304710879631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45988.304710879631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45988.304710879631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45988.304710879631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45988.304710879631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45988.304710879631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45988.304710879631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45988.304710879631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45988.304710879631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45988.304710879631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45988.304710879631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45988.304710879631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45988.304710879631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45988.304710879631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45988.304710879631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45988.304710879631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45988.304710879631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45988.304710879631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45988.304710879631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45988.304710879631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45988.304710879631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45988.304710879631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45988.304710879631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45988.304710879631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45988.304710879631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45988.304710879631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45988.304710879631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45988.304710879631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45988.304710879631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45988.304710879631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45988.304710879631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45988.304710879631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45988.304710879631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45988.304710879631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45988.304710879631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45988.304710879631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45988.304710879631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45988.304710879631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45988.304710879631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45988.304710879631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45988.304710879631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45988.304710879631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45988.304710879631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45988.304710879631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45988.304710879631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45988.304710879631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45988.304710879631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45988.304710879631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45988.304710879631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45988.304710879631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45988.304710879631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45988.304710879631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45988.304710879631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45988.304710879631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45988.304710879631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45988.304710879631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45988.304710879631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45988.304710879631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45988.304710879631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45988.304710879631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45988.304710879631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45988.304710879631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45988.304710879631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45988.304710879631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45988.304710879631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45988.304710879631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45988.304710879631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45988.304710879631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45988.304710879631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45988.304710879631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45988.304710879631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45988.304710879631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45988.304710879631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45988.304710879631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45988.304710879631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45988.304710879631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45988.304710879631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45988.304710879631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45988.304710879631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45988.304710879631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45988.304710879631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45988.304710879631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45988.304710879631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45988.304710879631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45988.304710879631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45988.304710879631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45988.304710879631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45988.304710879631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45988.304710879631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45988.304710879631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45988.304710879631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45988.304710879631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45988.304710879631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45988.304710879631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45988.304710879631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45988.304710879631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45988.304710879631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45988.304710879631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45988.304710879631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45988.304710879631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45988.304710879631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45988.304710879631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45988.304710879631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45988.304710879631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45988.304710879631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45988.304710879631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45988.304710879631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45988.304710879631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45988.304710879631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45988.304710879631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45988.304710879631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45988.304710879631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45988.304710879631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45988.304710879631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45988.304710879631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45988.304710879631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45988.304710879631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45988.304710879631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45988.304710879631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45988.304710879631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45988.304710879631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45988.304710879631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45988.304710879631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45988.304710879631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45988.304710879631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45988.304710879631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45988.304710879631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45988.304710879631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45988.304710879631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45988.304710879631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45988.304710879631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45988.304710879631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45988.304710879631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45988.304710879631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45988.304710879631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45988.304710879631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45988.304710879631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45988.304710879631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45988.304710879631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45988.304710879631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45988.304710879631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45988.304710879631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45988.304710879631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45988.304710879631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45988.304710879631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45988.304710879631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45988.304710879631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45988.304710879631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45988.304710879631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45988.304710879631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45988.304710879631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45988.304710879631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45988.304710879631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45988.304710879631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45988.304710879631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45988.304710879631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45988.304710879631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45988.304710879631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45988.304710879631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45988.304710879631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45988.304710879631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45988.304710879631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45988.304710879631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45988.304710879631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45988.304710879631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45988.304710879631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45988.304710879631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45988.304710879631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45988.304710879631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45988.304710879631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45988.304710879631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45988.304710879631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45988.304710879631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45988.304710879631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45988.304710879631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45988.304710879631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45988.304710879631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45988.304710879631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45988.304710879631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45988.304710879631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45988.304710879631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45988.304710879631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45988.304710879631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45988.304710879631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45988.304710879631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45988.304710879631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45988.304710879631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45988.304710879631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45988.304710879631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45988.304710879631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45988.304710879631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45988.304710879631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45988.304710879631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45988.304710879631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45988.304710879631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45988.304710879631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45988.304710879631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45988.304710879631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45988.304710879631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45988.304710879631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45988.304710879631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45988.304710879631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45988.304710879631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45988.304710879631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45988.304710879631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45988.304710879631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45988.304710879631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45988.304710879631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45988.304710879631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45988.304710879631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45988.304710879631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45988.304710879631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45988.304710879631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45988.304710879631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45988.304710879631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45988.304710879631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45988.304710879631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45988.304710879631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45988.304710879631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45988.304710879631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45988.304710879631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45988.304710879631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45988.304710879631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45988.304710879631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45988.304710879631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45988.304710879631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45988.304710879631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45988.304710879631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45988.304710879631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45988.304710879631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45988.304710879631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45988.304710879631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45988.304710879631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45988.304710879631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45988.304710879631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45988.304710879631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45988.304710879631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45988.304710879631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45988.304710879631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45988.304710879631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45988.304710879631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45988.304710879631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45988.304710879631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45988.304710879631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45988.304710879631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45988.304710879631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45988.304710879631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45988.304710879631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45988.304710879631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45988.304710879631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45988.304710879631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45988.304710879631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45988.304710879631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45988.304710879631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45988.304710879631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45988.304710879631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45988.304710879631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45988.304710879631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45988.304710879631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45988.304710879631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45988.304710879631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45988.304710879631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45988.304710879631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45988.304710879631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45988.304710879631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45988.304710879631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45988.304710879631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45988.304710879631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45988.304710879631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45988.304710879631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45988.304710879631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45988.304710879631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45988.304710879631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45988.304710879631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45988.304710879631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45988.304710879631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45988.304710879631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45988.304710879631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45988.304710879631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45988.304710879631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45988.304710879631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45988.304710879631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45988.304710879631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45988.304710879631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45988.304710879631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45988.304710879631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45988.304710879631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45988.304710879631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45988.304710879631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45988.304710879631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45988.304710879631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45988.304710879631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45988.304710879631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45988.304710879631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45988.304710879631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45988.304710879631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45988.304710879631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45988.304710879631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45988.304710879631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45988.304710879631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45988.304710879631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45988.304710879631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45988.304710879631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45988.304710879631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45988.304710879631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45988.304710879631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45988.304710879631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45988.304710879631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45988.304710879631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45988.304710879631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45988.304710879631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45988.304710879631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45988.304710879631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45988.304710879631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45988.304710879631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45988.304710879631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45988.304710879631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45988.304710879631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45988.304710879631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45988.304710879631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45988.304710879631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45988.304710879631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45988.304710879631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45988.304710879631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45988.304710879631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45988.304710879631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45988.304710879631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45988.304710879631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45988.304710879631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45988.304710879631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45988.304710879631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45988.304710879631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45988.304710879631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45988.304710879631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45988.304710879631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45988.304710879631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45988.304710879631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284.82399328703468</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26" ca="1" si="0">IFERROR(NOW()-F3,"")</f>
        <v>45988.304710879631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45988.304710879631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45988.304710879631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45988.304710879631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45988.304710879631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45988.304710879631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45988.304710879631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45988.304710879631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45988.304710879631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45988.304710879631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45988.304710879631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45988.304710879631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45988.304710879631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45988.304710879631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45988.304710879631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45988.304710879631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45988.304710879631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45988.304710879631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45988.304710879631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45988.304710879631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45988.304710879631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45988.304710879631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45988.304710879631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45988.304710879631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45988.304710879631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45988.304710879631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45988.304710879631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45988.304710879631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45988.304710879631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45988.304710879631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45988.304710879631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45988.304710879631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45988.304710879631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45988.304710879631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45988.304710879631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45988.304710879631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45988.304710879631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45988.304710879631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45988.304710879631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45988.304710879631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45988.304710879631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45988.304710879631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45988.304710879631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45988.304710879631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45988.304710879631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45988.304710879631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45988.304710879631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45988.304710879631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45988.304710879631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45988.304710879631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45988.304710879631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45988.304710879631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45988.304710879631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45988.304710879631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45988.304710879631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45988.304710879631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45988.304710879631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45988.304710879631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45988.304710879631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45988.304710879631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45988.304710879631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45988.304710879631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45988.304710879631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45988.304710879631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45988.304710879631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45988.304710879631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45988.304710879631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45988.304710879631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45988.304710879631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45988.304710879631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45988.304710879631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45988.304710879631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45988.304710879631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45988.304710879631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45988.304710879631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45988.304710879631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45988.304710879631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45988.304710879631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45988.304710879631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45988.304710879631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45988.304710879631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45988.304710879631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45988.304710879631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45988.304710879631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45988.304710879631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45988.304710879631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45988.304710879631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45988.304710879631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45988.304710879631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45988.304710879631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45988.304710879631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45988.304710879631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45988.304710879631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45988.304710879631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45988.304710879631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45988.304710879631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45988.304710879631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45988.304710879631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45988.304710879631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45988.304710879631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45988.304710879631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45988.304710879631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45988.304710879631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45988.304710879631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45988.304710879631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45988.304710879631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45988.304710879631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45988.304710879631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45988.304710879631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45988.304710879631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45988.304710879631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45988.304710879631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45988.304710879631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45988.304710879631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45988.304710879631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45988.304710879631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45988.304710879631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45988.304710879631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45988.304710879631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45988.304710879631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45988.304710879631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45988.304710879631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45988.304710879631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45988.304710879631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45988.304710879631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45988.304710879631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45988.304710879631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45988.304710879631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45988.304710879631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45988.304710879631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45988.304710879631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45988.304710879631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45988.304710879631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45988.304710879631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45988.304710879631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45988.304710879631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45988.304710879631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45988.304710879631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45988.304710879631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45988.304710879631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45988.304710879631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45988.304710879631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45988.304710879631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45988.304710879631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45988.304710879631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45988.304710879631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45988.304710879631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45988.304710879631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45988.304710879631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45988.304710879631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45988.304710879631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45988.304710879631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45988.304710879631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45988.304710879631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45988.304710879631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45988.304710879631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45988.304710879631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45988.304710879631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45988.304710879631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45988.304710879631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45988.304710879631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45988.304710879631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45988.304710879631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45988.304710879631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45988.304710879631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45988.304710879631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45988.304710879631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45988.304710879631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45988.304710879631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45988.304710879631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45988.304710879631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45988.304710879631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45988.304710879631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45988.304710879631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45988.304710879631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45988.304710879631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45988.304710879631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45988.304710879631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45988.304710879631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45988.304710879631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45988.304710879631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45988.304710879631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45988.304710879631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45988.304710879631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45988.304710879631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45988.304710879631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45988.304710879631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45988.304710879631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45988.304710879631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45988.304710879631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45988.304710879631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45988.304710879631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45988.304710879631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45988.304710879631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45988.304710879631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45988.304710879631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45988.304710879631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45988.304710879631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45988.304710879631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45988.304710879631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45988.304710879631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45988.304710879631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45988.304710879631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45988.304710879631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45988.304710879631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45988.304710879631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45988.304710879631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45988.304710879631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45988.304710879631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45988.304710879631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45988.304710879631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45988.304710879631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45988.304710879631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45988.304710879631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45988.304710879631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45988.304710879631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45988.304710879631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45988.304710879631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45988.304710879631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45988.304710879631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45988.304710879631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45988.304710879631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45988.304710879631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45988.304710879631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45988.304710879631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45988.304710879631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45988.304710879631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45988.304710879631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45988.304710879631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45988.304710879631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45988.304710879631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45988.304710879631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45988.304710879631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45988.304710879631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45988.304710879631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45988.304710879631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45988.304710879631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45988.304710879631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45988.304710879631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45988.304710879631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45988.304710879631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45988.304710879631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45988.304710879631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45988.304710879631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45988.304710879631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45988.304710879631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45988.304710879631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45988.304710879631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45988.304710879631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45988.304710879631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45988.304710879631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45988.304710879631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45988.304710879631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45988.304710879631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45988.304710879631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45988.304710879631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45988.304710879631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45988.304710879631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45988.304710879631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45988.304710879631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45988.304710879631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45988.304710879631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45988.304710879631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45988.304710879631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45988.304710879631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45988.304710879631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45988.304710879631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45988.304710879631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45988.304710879631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45988.304710879631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45988.304710879631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45988.304710879631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45988.304710879631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45988.304710879631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45988.304710879631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45988.304710879631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45988.304710879631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45988.304710879631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45988.304710879631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45988.304710879631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45988.304710879631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45988.304710879631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45988.304710879631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45988.304710879631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45988.304710879631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45988.304710879631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45988.304710879631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45988.304710879631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45988.304710879631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45988.304710879631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45988.304710879631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45988.304710879631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45988.304710879631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45988.304710879631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45988.304710879631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45988.304710879631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45988.304710879631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45988.304710879631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45988.304710879631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45988.304710879631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45988.304710879631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45988.304710879631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45988.304710879631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45988.304710879631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45988.304710879631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45988.304710879631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45988.304710879631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45988.304710879631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45988.304710879631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45988.304710879631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45988.304710879631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45988.304710879631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45988.304710879631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45988.304710879631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45988.304710879631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45988.304710879631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45988.304710879631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45988.304710879631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45988.304710879631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45988.304710879631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45988.304710879631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45988.304710879631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45988.304710879631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45988.304710879631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45988.304710879631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45988.304710879631</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96.472650694442564</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62.115833564814238</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39.64359976851847</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6.9314122685173061</v>
      </c>
      <c r="H5" s="119">
        <v>45981.360798611109</v>
      </c>
      <c r="I5" s="106" t="str">
        <f>IFERROR(VLOOKUP(D5,DB!A:F,6,0),"")</f>
        <v>SCECO</v>
      </c>
      <c r="J5" s="106" t="str">
        <f>IFERROR(VLOOKUP(D5,DB!A:G,7,0),"")</f>
        <v>Dead</v>
      </c>
      <c r="K5" s="106" t="s">
        <v>39118</v>
      </c>
      <c r="L5" s="106" t="str">
        <f>IFERROR(VLOOKUP(D5,DB!A:I,9,0),"")</f>
        <v>Latis</v>
      </c>
    </row>
    <row r="6" spans="1:13" s="39" customFormat="1">
      <c r="A6" s="37"/>
      <c r="B6" s="37" t="str">
        <f>IFERROR(VLOOKUP(D6,DB!A:K,11,0),"")</f>
        <v/>
      </c>
      <c r="C6" s="37"/>
      <c r="D6" s="106"/>
      <c r="E6" s="37"/>
      <c r="F6" s="38"/>
      <c r="G6" s="108">
        <f t="shared" ref="G6:G38" ca="1" si="2">IFERROR(NOW()-F6,"")</f>
        <v>45988.304710879631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45988.304710879631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45988.304710879631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45988.304710879631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45988.304710879631</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45988.304710879631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45988.304710879631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45988.304710879631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45988.304710879631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45988.304710879631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45988.304710879631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45988.304710879631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45988.304710879631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45988.304710879631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45988.304710879631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45988.304710879631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45988.304710879631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45988.304710879631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45988.304710879631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45988.304710879631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45988.304710879631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45988.304710879631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45988.304710879631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45988.304710879631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45988.304710879631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45988.304710879631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45988.304710879631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45988.304710879631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45988.304710879631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45988.304710879631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45988.304710879631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45988.304710879631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45988.304710879631</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39119</v>
      </c>
      <c r="B2" s="124" t="str">
        <f>IFERROR(VLOOKUP(D2,DB!A:K,11,0),"")</f>
        <v>R6</v>
      </c>
      <c r="C2" s="125">
        <v>1</v>
      </c>
      <c r="D2" s="124" t="s">
        <v>35266</v>
      </c>
      <c r="E2" s="106" t="s">
        <v>39021</v>
      </c>
      <c r="F2" s="72">
        <v>45988.062847222223</v>
      </c>
      <c r="G2" s="72">
        <f ca="1">IFERROR(NOW()-F2,"-")</f>
        <v>0.2418636574075208</v>
      </c>
      <c r="H2" s="72">
        <v>45988.062800925924</v>
      </c>
      <c r="I2" s="124" t="str">
        <f>IFERROR(VLOOKUP(D2,DB!A:F,6,0),"")</f>
        <v>Generator-SG</v>
      </c>
      <c r="J2" s="124" t="str">
        <f>IFERROR(VLOOKUP(D2,DB!A:G,7,0),"")</f>
        <v>Dead</v>
      </c>
      <c r="K2" s="127" t="s">
        <v>39120</v>
      </c>
      <c r="L2" s="128" t="str">
        <f>IFERROR(VLOOKUP(D2,DB!A:I,9,0),"")</f>
        <v>Latis</v>
      </c>
    </row>
    <row r="3" spans="1:16382" ht="31.5" customHeight="1">
      <c r="A3"/>
      <c r="B3" s="124" t="str">
        <f>IFERROR(VLOOKUP(D3,DB!A:K,11,0),"")</f>
        <v/>
      </c>
      <c r="C3" s="125"/>
      <c r="D3" s="124"/>
      <c r="E3" s="106"/>
      <c r="F3"/>
      <c r="G3" s="72">
        <f ca="1">IFERROR(NOW()-F3,"-")</f>
        <v>45988.304710879631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45988.304710879631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45988.304710879631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45988.304710879631</v>
      </c>
      <c r="H6" s="126"/>
      <c r="I6" s="124" t="str">
        <f>IFERROR(VLOOKUP(D6,DB!A:F,6,0),"")</f>
        <v/>
      </c>
      <c r="J6" s="124" t="str">
        <f>IFERROR(VLOOKUP(D6,DB!A:G,7,0),"")</f>
        <v/>
      </c>
      <c r="K6" s="127" t="s">
        <v>39121</v>
      </c>
      <c r="L6" s="128" t="str">
        <f>IFERROR(VLOOKUP(D6,DB!A:I,9,0),"")</f>
        <v/>
      </c>
    </row>
    <row r="7" spans="1:16382" ht="31.5" customHeight="1">
      <c r="A7" s="123"/>
      <c r="B7" s="124" t="str">
        <f>IFERROR(VLOOKUP(D7,DB!A:K,11,0),"")</f>
        <v/>
      </c>
      <c r="C7" s="125"/>
      <c r="D7" s="124"/>
      <c r="E7" s="106"/>
      <c r="F7" s="126"/>
      <c r="G7" s="72">
        <f ca="1">IFERROR(NOW()-F7,"-")</f>
        <v>45988.304710879631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45988.304710879631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45988.304710879631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45988.304710879631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45988.304710879631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45988.304710879631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45988.304710879631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45988.304710879631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45988.304710879631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45988.304710879631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45988.304710879631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45988.304710879631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45988.304710879631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45988.304710879631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45988.304710879631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45988.304710879631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45988.304710879631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45988.304710879631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45988.304710879631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45988.304710879631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45988.304710879631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45988.304710879631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45988.304710879631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45988.304710879631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45988.304710879631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45988.304710879631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45988.304710879631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45988.304710879631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45988.304710879631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45988.304710879631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45988.304710879631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45988.304710879631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45988.304710879631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