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66" documentId="120_S{2AC9BD13-BADA-5192-A53E-5A8FF88502F6}" xr6:coauthVersionLast="47" xr6:coauthVersionMax="47" xr10:uidLastSave="{B9FC0F4A-429A-4A1F-B33E-D118F6DF6D7C}"/>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<sst xmlns="http://schemas.openxmlformats.org/spreadsheetml/2006/main" count="181534" uniqueCount="39144">
  <si>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</si>
  <si>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</si>
  <si>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</si>
  <si>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</si>
  <si>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</si>
  <si>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</si>
  <si>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</si>
  <si>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</si>
  <si>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</si>
  <si>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</si>
  <si>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</si>
  <si>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</si>
  <si>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</si>
  <si>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</si>
  <si>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</si>
  <si>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</si>
  <si>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</si>
  <si>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</si>
  <si>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</si>
  <si>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</si>
  <si>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</si>
  <si>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</si>
  <si>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</si>
  <si>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</si>
  <si>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</si>
  <si>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</si>
  <si>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</si>
  <si>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</si>
  <si>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</si>
  <si>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</si>
  <si>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</si>
  <si>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</si>
  <si>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</si>
  <si>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</si>
  <si>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</si>
  <si>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</si>
  <si>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</si>
  <si>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</si>
  <si>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</si>
  <si>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</si>
  <si>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</si>
  <si>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</si>
  <si>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</si>
  <si>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</si>
  <si>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</si>
  <si>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</si>
  <si>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</si>
  <si>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</si>
  <si>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</si>
  <si>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</si>
  <si>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</si>
  <si>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</si>
  <si>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</si>
  <si>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</si>
  <si>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</si>
  <si>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</si>
  <si>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</si>
  <si>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</si>
  <si>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</si>
  <si>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</si>
  <si>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</si>
  <si>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</si>
  <si>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</si>
  <si>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</si>
  <si>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</si>
  <si>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</si>
  <si>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</si>
  <si>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</si>
  <si>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</si>
  <si>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</si>
  <si>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</si>
  <si>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</si>
  <si>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</si>
  <si>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</si>
  <si>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</si>
  <si>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</si>
  <si>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</si>
  <si>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</si>
  <si>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</si>
  <si>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</si>
  <si>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</si>
  <si>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</si>
  <si>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</si>
  <si>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</si>
  <si>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</si>
  <si>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</si>
  <si>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</si>
  <si>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</si>
  <si>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</si>
  <si>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</si>
  <si>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</si>
  <si>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</si>
  <si>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</si>
  <si>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</si>
  <si>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</si>
  <si>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</si>
  <si>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</si>
  <si>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</si>
  <si>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</si>
  <si>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</si>
  <si>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</si>
  <si>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</si>
  <si>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</si>
  <si>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</si>
  <si>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</si>
  <si>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</si>
  <si>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</si>
  <si>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</si>
  <si>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</si>
  <si>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</si>
  <si>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</si>
  <si>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</si>
  <si>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</si>
  <si>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</si>
  <si>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</si>
  <si>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</si>
  <si>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</si>
  <si>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</si>
  <si>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</si>
  <si>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</si>
  <si>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</si>
  <si>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</si>
  <si>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</si>
  <si>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</si>
  <si>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</si>
  <si>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</si>
  <si>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</si>
  <si>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</si>
  <si>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</si>
  <si>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</si>
  <si>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</si>
  <si>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</si>
  <si>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</si>
  <si>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</si>
  <si>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</si>
  <si>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</si>
  <si>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</si>
  <si>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</si>
  <si>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</si>
  <si>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</si>
  <si>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</si>
  <si>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</si>
  <si>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</si>
  <si>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</si>
  <si>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</si>
  <si>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</si>
  <si>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</si>
  <si>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</si>
  <si>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</si>
  <si>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</si>
  <si>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</si>
  <si>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</si>
  <si>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</si>
  <si>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</si>
  <si>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</si>
  <si>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</si>
  <si>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</si>
  <si>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</si>
  <si>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</si>
  <si>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</si>
  <si>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</si>
  <si>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</si>
  <si>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</si>
  <si>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</si>
  <si>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</si>
  <si>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</si>
  <si>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</si>
  <si>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</si>
  <si>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</si>
  <si>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</si>
  <si>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</si>
  <si>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</si>
  <si>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</si>
  <si>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</si>
  <si>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</si>
  <si>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</si>
  <si>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</si>
  <si>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</si>
  <si>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</si>
  <si>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</si>
  <si>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</si>
  <si>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</si>
  <si>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</si>
  <si>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</si>
  <si>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</si>
  <si>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</si>
  <si>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</si>
  <si>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</si>
  <si>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</si>
  <si>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</si>
  <si>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</si>
  <si>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</si>
  <si>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</si>
  <si>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</si>
  <si>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</si>
  <si>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</si>
  <si>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</si>
  <si>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</si>
  <si>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</si>
  <si>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</si>
  <si>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</si>
  <si>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</si>
  <si>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</si>
  <si>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</si>
  <si>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</si>
  <si>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</si>
  <si>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</si>
  <si>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</si>
  <si>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</si>
  <si>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</si>
  <si>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</si>
  <si>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</si>
  <si>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</si>
  <si>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</si>
  <si>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</si>
  <si>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</si>
  <si>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</si>
  <si>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</si>
  <si>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</si>
  <si>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</si>
  <si>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</si>
  <si>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</si>
  <si>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</si>
  <si>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</si>
  <si>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</si>
  <si>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</si>
  <si>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</si>
  <si>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</si>
  <si>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</si>
  <si>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</si>
  <si>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</si>
  <si>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</si>
  <si>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</si>
  <si>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</si>
  <si>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</si>
  <si>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</si>
  <si>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</si>
  <si>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</si>
  <si>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</si>
  <si>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</si>
  <si>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</si>
  <si>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</si>
  <si>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</si>
  <si>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</si>
  <si>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</si>
  <si>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</si>
  <si>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</si>
  <si>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</si>
  <si>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</si>
  <si>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</si>
  <si>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</si>
  <si>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</si>
  <si>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</si>
  <si>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</si>
  <si>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</si>
  <si>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</si>
  <si>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</si>
  <si>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</si>
  <si>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</si>
  <si>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</si>
  <si>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</si>
  <si>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</si>
  <si>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</si>
  <si>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</si>
  <si>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</si>
  <si>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</si>
  <si>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</si>
  <si>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</si>
  <si>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</si>
  <si>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</si>
  <si>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</si>
  <si>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</si>
  <si>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</si>
  <si>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</si>
  <si>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</si>
  <si>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</si>
  <si>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</si>
  <si>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</si>
  <si>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</si>
  <si>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</si>
  <si>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</si>
  <si>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</si>
  <si>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</si>
  <si>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</si>
  <si>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</si>
  <si>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</si>
  <si>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</si>
  <si>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</si>
  <si>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</si>
  <si>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</si>
  <si>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</si>
  <si>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</si>
  <si>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</si>
  <si>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</si>
  <si>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</si>
  <si>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</si>
  <si>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</si>
  <si>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</si>
  <si>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</si>
  <si>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</si>
  <si>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</si>
  <si>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</si>
  <si>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</si>
  <si>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</si>
  <si>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</si>
  <si>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</si>
  <si>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</si>
  <si>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</si>
  <si>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</si>
  <si>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</si>
  <si>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</si>
  <si>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</si>
  <si>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</si>
  <si>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</si>
  <si>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</si>
  <si>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</si>
  <si>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</si>
  <si>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</si>
  <si>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</si>
  <si>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</si>
  <si>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</si>
  <si>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</si>
  <si>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</si>
  <si>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</si>
  <si>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</si>
  <si>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</si>
  <si>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</si>
  <si>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</si>
  <si>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</si>
  <si>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</si>
  <si>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</si>
  <si>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</si>
  <si>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</si>
  <si>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</si>
  <si>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</si>
  <si>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</si>
  <si>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</si>
  <si>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</si>
  <si>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</si>
  <si>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</si>
  <si>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</si>
  <si>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</si>
  <si>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</si>
  <si>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</si>
  <si>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</si>
  <si>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</si>
  <si>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</si>
  <si>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</si>
  <si>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</si>
  <si>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</si>
  <si>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</si>
  <si>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</si>
  <si>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</si>
  <si>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</si>
  <si>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</si>
  <si>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</si>
  <si>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</si>
  <si>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</si>
  <si>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</si>
  <si>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</si>
  <si>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</si>
  <si>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</si>
  <si>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</si>
  <si>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</si>
  <si>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</si>
  <si>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</si>
  <si>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</si>
  <si>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</si>
  <si>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</si>
  <si>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</si>
  <si>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</si>
  <si>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</si>
  <si>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</si>
  <si>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</si>
  <si>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</si>
  <si>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</si>
  <si>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</si>
  <si>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</si>
  <si>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</si>
  <si>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</si>
  <si>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</si>
  <si>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</si>
  <si>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</si>
  <si>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</si>
  <si>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</si>
  <si>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</si>
  <si>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</si>
  <si>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</si>
  <si>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</si>
  <si>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</si>
  <si>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</si>
  <si>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</si>
  <si>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</si>
  <si>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</si>
  <si>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</si>
  <si>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</si>
  <si>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</si>
  <si>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</si>
  <si>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</si>
  <si>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</si>
  <si>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</si>
  <si>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</si>
  <si>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</si>
  <si>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</si>
  <si>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</si>
  <si>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</si>
  <si>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</si>
  <si>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</si>
  <si>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</si>
  <si>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</si>
  <si>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</si>
  <si>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</si>
  <si>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</si>
  <si>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</si>
  <si>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</si>
  <si>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</si>
  <si>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</si>
  <si>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</si>
  <si>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</si>
  <si>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</si>
  <si>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</si>
  <si>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</si>
  <si>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</si>
  <si>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</si>
  <si>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</si>
  <si>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</si>
  <si>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</si>
  <si>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</si>
  <si>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</si>
  <si>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</si>
  <si>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</si>
  <si>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</si>
  <si>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</si>
  <si>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</si>
  <si>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</si>
  <si>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</si>
  <si>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</si>
  <si>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</si>
  <si>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</si>
  <si>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</si>
  <si>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</si>
  <si>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</si>
  <si>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</si>
  <si>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</si>
  <si>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</si>
  <si>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</si>
  <si>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</si>
  <si>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</si>
  <si>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</si>
  <si>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</si>
  <si>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</si>
  <si>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</si>
  <si>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</si>
  <si>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</si>
  <si>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</si>
  <si>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</si>
  <si>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</si>
  <si>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</si>
  <si>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</si>
  <si>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</si>
  <si>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</si>
  <si>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</si>
  <si>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</si>
  <si>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</si>
  <si>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</si>
  <si>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</si>
  <si>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</si>
  <si>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</si>
  <si>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</si>
  <si>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</si>
  <si>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</si>
  <si>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</si>
  <si>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</si>
  <si>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</si>
  <si>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</si>
  <si>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</si>
  <si>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</si>
  <si>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</si>
  <si>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</si>
  <si>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</si>
  <si>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</si>
  <si>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</si>
  <si>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</si>
  <si>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</si>
  <si>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</si>
  <si>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</si>
  <si>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</si>
  <si>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</si>
  <si>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</si>
  <si>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</si>
  <si>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</si>
  <si>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</si>
  <si>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</si>
  <si>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</si>
  <si>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</si>
  <si>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</si>
  <si>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</si>
  <si>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</si>
  <si>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</si>
  <si>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</si>
  <si>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</si>
  <si>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</si>
  <si>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</si>
  <si>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</si>
  <si>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</si>
  <si>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</si>
  <si>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</si>
  <si>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</si>
  <si>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</si>
  <si>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</si>
  <si>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</si>
  <si>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</si>
  <si>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</si>
  <si>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</si>
  <si>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</si>
  <si>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</si>
  <si>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</si>
  <si>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</si>
  <si>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</si>
  <si>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</si>
  <si>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</si>
  <si>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</si>
  <si>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</si>
  <si>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</si>
  <si>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</si>
  <si>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</si>
  <si>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</si>
  <si>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</si>
  <si>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</si>
  <si>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</si>
  <si>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</si>
  <si>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</si>
  <si>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</si>
  <si>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</si>
  <si>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</si>
  <si>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</si>
  <si>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</si>
  <si>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</si>
  <si>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</si>
  <si>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</si>
  <si>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</si>
  <si>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</si>
  <si>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</si>
  <si>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</si>
  <si>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</si>
  <si>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</si>
  <si>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</si>
  <si>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</si>
  <si>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</si>
  <si>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</si>
  <si>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</si>
  <si>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</si>
  <si>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</si>
  <si>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</si>
  <si>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</si>
  <si>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</si>
  <si>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</si>
  <si>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</si>
  <si>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</si>
  <si>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</si>
  <si>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</si>
  <si>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</si>
  <si>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</si>
  <si>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</si>
  <si>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</si>
  <si>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</si>
  <si>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</si>
  <si>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</si>
  <si>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</si>
  <si>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</si>
  <si>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</si>
  <si>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</si>
  <si>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</si>
  <si>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</si>
  <si>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</si>
  <si>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</si>
  <si>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</si>
  <si>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</si>
  <si>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</si>
  <si>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</si>
  <si>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</si>
  <si>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</si>
  <si>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</si>
  <si>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</si>
  <si>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</si>
  <si>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</si>
  <si>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</si>
  <si>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</si>
  <si>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</si>
  <si>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</si>
  <si>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</si>
  <si>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</si>
  <si>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</si>
  <si>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</si>
  <si>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</si>
  <si>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</si>
  <si>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</si>
  <si>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</si>
  <si>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</si>
  <si>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</si>
  <si>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</si>
  <si>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</si>
  <si>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</si>
  <si>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</si>
  <si>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</si>
  <si>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</si>
  <si>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</si>
  <si>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</si>
  <si>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</si>
  <si>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</si>
  <si>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</si>
  <si>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</si>
  <si>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</si>
  <si>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</si>
  <si>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</si>
  <si>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</si>
  <si>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</si>
  <si>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</si>
  <si>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</si>
  <si>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</si>
  <si>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</si>
  <si>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</si>
  <si>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</si>
  <si>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</si>
  <si>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</si>
  <si>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</si>
  <si>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</si>
  <si>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</si>
  <si>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</si>
  <si>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</si>
  <si>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</si>
  <si>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</si>
  <si>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</si>
  <si>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</si>
  <si>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</si>
  <si>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</si>
  <si>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</si>
  <si>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</si>
  <si>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</si>
  <si>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</si>
  <si>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</si>
  <si>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</si>
  <si>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</si>
  <si>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</si>
  <si>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</si>
  <si>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</si>
  <si>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</si>
  <si>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</si>
  <si>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</si>
  <si>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</si>
  <si>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</si>
  <si>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</si>
  <si>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</si>
  <si>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</si>
  <si>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</si>
  <si>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</si>
  <si>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</si>
  <si>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</si>
  <si>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</si>
  <si>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</si>
  <si>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</si>
  <si>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</si>
  <si>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</si>
  <si>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</si>
  <si>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</si>
  <si>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</si>
  <si>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</si>
  <si>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</si>
  <si>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</si>
  <si>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</si>
  <si>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</si>
  <si>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</si>
  <si>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</si>
  <si>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</si>
  <si>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</si>
  <si>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</si>
  <si>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</si>
  <si>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</si>
  <si>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</si>
  <si>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</si>
  <si>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</si>
  <si>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</si>
  <si>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</si>
  <si>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</si>
  <si>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</si>
  <si>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</si>
  <si>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</si>
  <si>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</si>
  <si>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</si>
  <si>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</si>
  <si>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</si>
  <si>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</si>
  <si>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</si>
  <si>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</si>
  <si>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</si>
  <si>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</si>
  <si>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</si>
  <si>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</si>
  <si>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</si>
  <si>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</si>
  <si>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</si>
  <si>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</si>
  <si>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</si>
  <si>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</si>
  <si>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</si>
  <si>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</si>
  <si>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</si>
  <si>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</si>
  <si>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</si>
  <si>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</si>
  <si>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</si>
  <si>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</si>
  <si>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</si>
  <si>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</si>
  <si>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</si>
  <si>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</si>
  <si>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</si>
  <si>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</si>
  <si>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</si>
  <si>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</si>
  <si>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</si>
  <si>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</si>
  <si>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</si>
  <si>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</si>
  <si>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</si>
  <si>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</si>
  <si>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</si>
  <si>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</si>
  <si>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</si>
  <si>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</si>
  <si>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</si>
  <si>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</si>
  <si>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</si>
  <si>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</si>
  <si>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</si>
  <si>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</si>
  <si>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</si>
  <si>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</si>
  <si>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</si>
  <si>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</si>
  <si>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</si>
  <si>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</si>
  <si>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</si>
  <si>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</si>
  <si>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</si>
  <si>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</si>
  <si>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</si>
  <si>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</si>
  <si>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</si>
  <si>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</si>
  <si>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</si>
  <si>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</si>
  <si>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</si>
  <si>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</si>
  <si>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</si>
  <si>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</si>
  <si>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</si>
  <si>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</si>
  <si>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</si>
  <si>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</si>
  <si>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</si>
  <si>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</si>
  <si>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</si>
  <si>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</si>
  <si>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</si>
  <si>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</si>
  <si>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</si>
  <si>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</si>
  <si>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</si>
  <si>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</si>
  <si>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</si>
  <si>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</si>
  <si>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</si>
  <si>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</si>
  <si>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</si>
  <si>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</si>
  <si>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</si>
  <si>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</si>
  <si>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</si>
  <si>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</si>
  <si>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</si>
  <si>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</si>
  <si>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</si>
  <si>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</si>
  <si>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</si>
  <si>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</si>
  <si>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</si>
  <si>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</si>
  <si>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</si>
  <si>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</si>
  <si>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</si>
  <si>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</si>
  <si>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</si>
  <si>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</si>
  <si>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</si>
  <si>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</si>
  <si>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</si>
  <si>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</si>
  <si>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</si>
  <si>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</si>
  <si>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</si>
  <si>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</si>
  <si>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</si>
  <si>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</si>
  <si>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</si>
  <si>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</si>
  <si>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</si>
  <si>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</si>
  <si>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</si>
  <si>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</si>
  <si>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</si>
  <si>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</si>
  <si>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</si>
  <si>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</si>
  <si>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</si>
  <si>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</si>
  <si>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</si>
  <si>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</si>
  <si>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</si>
  <si>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</si>
  <si>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</si>
  <si>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</si>
  <si>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</si>
  <si>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</si>
  <si>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</si>
  <si>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</si>
  <si>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</si>
  <si>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</si>
  <si>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</si>
  <si>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</si>
  <si>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</si>
  <si>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</si>
  <si>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</si>
  <si>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</si>
  <si>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</si>
  <si>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</si>
  <si>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</si>
  <si>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</si>
  <si>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</si>
  <si>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</si>
  <si>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</si>
  <si>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</si>
  <si>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</si>
  <si>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</si>
  <si>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</si>
  <si>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</si>
  <si>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</si>
  <si>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</si>
  <si>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</si>
  <si>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</si>
  <si>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</si>
  <si>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</si>
  <si>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</si>
  <si>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</si>
  <si>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</si>
  <si>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</si>
  <si>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</si>
  <si>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</si>
  <si>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</si>
  <si>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</si>
  <si>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</si>
  <si>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</si>
  <si>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</si>
  <si>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</si>
  <si>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</si>
  <si>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</si>
  <si>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</si>
  <si>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</si>
  <si>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</si>
  <si>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</si>
  <si>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</si>
  <si>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</si>
  <si>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</si>
  <si>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</si>
  <si>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</si>
  <si>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</si>
  <si>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</si>
  <si>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</si>
  <si>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</si>
  <si>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</si>
  <si>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</si>
  <si>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</si>
  <si>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</si>
  <si>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</si>
  <si>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</si>
  <si>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</si>
  <si>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</si>
  <si>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</si>
  <si>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</si>
  <si>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</si>
  <si>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</si>
  <si>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</si>
  <si>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</si>
  <si>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</si>
  <si>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</si>
  <si>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</si>
  <si>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</si>
  <si>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</si>
  <si>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</si>
  <si>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</si>
  <si>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</si>
  <si>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</si>
  <si>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</si>
  <si>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</si>
  <si>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</si>
  <si>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</si>
  <si>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</si>
  <si>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</si>
  <si>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</si>
  <si>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</si>
  <si>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</si>
  <si>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</si>
  <si>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</si>
  <si>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</si>
  <si>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</si>
  <si>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</si>
  <si>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</si>
  <si>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</si>
  <si>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</si>
  <si>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</si>
  <si>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</si>
  <si>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</si>
  <si>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</si>
  <si>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</si>
  <si>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</si>
  <si>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</si>
  <si>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</si>
  <si>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</si>
  <si>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</si>
  <si>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</si>
  <si>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</si>
  <si>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</si>
  <si>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</si>
  <si>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</si>
  <si>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</si>
  <si>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</si>
  <si>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</si>
  <si>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</si>
  <si>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</si>
  <si>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</si>
  <si>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</si>
  <si>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</si>
  <si>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</si>
  <si>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</si>
  <si>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</si>
  <si>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</si>
  <si>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</si>
  <si>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</si>
  <si>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</si>
  <si>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</si>
  <si>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</si>
  <si>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</si>
  <si>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</si>
  <si>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</si>
  <si>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</si>
  <si>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</si>
  <si>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</si>
  <si>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</si>
  <si>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</si>
  <si>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</si>
  <si>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</si>
  <si>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</si>
  <si>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</si>
  <si>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</si>
  <si>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</si>
  <si>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</si>
  <si>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</si>
  <si>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</si>
  <si>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</si>
  <si>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</si>
  <si>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</si>
  <si>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</si>
  <si>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</si>
  <si>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</si>
  <si>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</si>
  <si>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</si>
  <si>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</si>
  <si>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</si>
  <si>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</si>
  <si>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</si>
  <si>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</si>
  <si>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</si>
  <si>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</si>
  <si>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</si>
  <si>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</si>
  <si>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</si>
  <si>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</si>
  <si>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</si>
  <si>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</si>
  <si>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</si>
  <si>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</si>
  <si>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</si>
  <si>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</si>
  <si>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</si>
  <si>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</si>
  <si>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</si>
  <si>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</si>
  <si>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</si>
  <si>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</si>
  <si>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</si>
  <si>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</si>
  <si>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</si>
  <si>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</si>
  <si>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</si>
  <si>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</si>
  <si>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</si>
  <si>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</si>
  <si>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</si>
  <si>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</si>
  <si>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</si>
  <si>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</si>
  <si>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</si>
  <si>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</si>
  <si>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</si>
  <si>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</si>
  <si>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</si>
  <si>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</si>
  <si>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</si>
  <si>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</si>
  <si>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</si>
  <si>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</si>
  <si>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</si>
  <si>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</si>
  <si>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</si>
  <si>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</si>
  <si>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</si>
  <si>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</si>
  <si>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</si>
  <si>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</si>
  <si>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</si>
  <si>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</si>
  <si>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</si>
  <si>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</si>
  <si>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</si>
  <si>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</si>
  <si>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</si>
  <si>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</si>
  <si>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</si>
  <si>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</si>
  <si>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</si>
  <si>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</si>
  <si>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</si>
  <si>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</si>
  <si>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</si>
  <si>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</si>
  <si>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</si>
  <si>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</si>
  <si>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</si>
  <si>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</si>
  <si>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</si>
  <si>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</si>
  <si>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</si>
  <si>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</si>
  <si>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</si>
  <si>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</si>
  <si>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</si>
  <si>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</si>
  <si>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</si>
  <si>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</si>
  <si>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</si>
  <si>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</si>
  <si>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</si>
  <si>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</si>
  <si>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</si>
  <si>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</si>
  <si>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</si>
  <si>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</si>
  <si>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</si>
  <si>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</si>
  <si>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</si>
  <si>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</si>
  <si>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</si>
  <si>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</si>
  <si>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</si>
  <si>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</si>
  <si>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</si>
  <si>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</si>
  <si>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</si>
  <si>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</si>
  <si>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</si>
  <si>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</si>
  <si>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</si>
  <si>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</si>
  <si>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</si>
  <si>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</si>
  <si>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</si>
  <si>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</si>
  <si>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</si>
  <si>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</si>
  <si>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</si>
  <si>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</si>
  <si>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</si>
  <si>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</si>
  <si>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</si>
  <si>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</si>
  <si>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</si>
  <si>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</si>
  <si>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</si>
  <si>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</si>
  <si>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</si>
  <si>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</si>
  <si>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</si>
  <si>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</si>
  <si>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</si>
  <si>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</si>
  <si>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</si>
  <si>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</si>
  <si>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</si>
  <si>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</si>
  <si>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</si>
  <si>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</si>
  <si>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</si>
  <si>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</si>
  <si>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</si>
  <si>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</si>
  <si>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</si>
  <si>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</si>
  <si>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</si>
  <si>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</si>
  <si>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</si>
  <si>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</si>
  <si>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</si>
  <si>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</si>
  <si>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</si>
  <si>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</si>
  <si>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</si>
  <si>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</si>
  <si>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</si>
  <si>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</si>
  <si>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</si>
  <si>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</si>
  <si>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</si>
  <si>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</si>
  <si>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</si>
  <si>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</si>
  <si>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</si>
  <si>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</si>
  <si>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</si>
  <si>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</si>
  <si>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</si>
  <si>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</si>
  <si>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</si>
  <si>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</si>
  <si>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</si>
  <si>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</si>
  <si>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</si>
  <si>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</si>
  <si>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</si>
  <si>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</si>
  <si>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</si>
  <si>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</si>
  <si>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</si>
  <si>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</si>
  <si>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</si>
  <si>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</si>
  <si>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</si>
  <si>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</si>
  <si>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</si>
  <si>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</si>
  <si>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</si>
  <si>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</si>
  <si>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</si>
  <si>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</si>
  <si>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</si>
  <si>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</si>
  <si>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</si>
  <si>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</si>
  <si>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</si>
  <si>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</si>
  <si>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</si>
  <si>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</si>
  <si>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</si>
  <si>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</si>
  <si>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</si>
  <si>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</si>
  <si>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</si>
  <si>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</si>
  <si>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</si>
  <si>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</si>
  <si>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</si>
  <si>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</si>
  <si>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</si>
  <si>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</si>
  <si>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</si>
  <si>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</si>
  <si>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</si>
  <si>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</si>
  <si>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</si>
  <si>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</si>
  <si>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</si>
  <si>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</si>
  <si>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</si>
  <si>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</si>
  <si>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</si>
  <si>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</si>
  <si>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</si>
  <si>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</si>
  <si>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</si>
  <si>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</si>
  <si>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</si>
  <si>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</si>
  <si>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</si>
  <si>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</si>
  <si>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</si>
  <si>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</si>
  <si>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</si>
  <si>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</si>
  <si>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</si>
  <si>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</si>
  <si>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</si>
  <si>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</si>
  <si>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</si>
  <si>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</si>
  <si>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</si>
  <si>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</si>
  <si>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</si>
  <si>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</si>
  <si>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</si>
  <si>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</si>
  <si>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</si>
  <si>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</si>
  <si>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</si>
  <si>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</si>
  <si>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</si>
  <si>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</si>
  <si>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</si>
  <si>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</si>
  <si>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</si>
  <si>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</si>
  <si>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</si>
  <si>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</si>
  <si>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</si>
  <si>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</si>
  <si>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</si>
  <si>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</si>
  <si>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</si>
  <si>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</si>
  <si>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</si>
  <si>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</si>
  <si>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</si>
  <si>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</si>
  <si>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</si>
  <si>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</si>
  <si>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</si>
  <si>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</si>
  <si>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</si>
  <si>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</si>
  <si>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</si>
  <si>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</si>
  <si>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</si>
  <si>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</si>
  <si>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</si>
  <si>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</si>
  <si>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</si>
  <si>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</si>
  <si>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</si>
  <si>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</si>
  <si>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</si>
  <si>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</si>
  <si>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</si>
  <si>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</si>
  <si>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</si>
  <si>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</si>
  <si>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</si>
  <si>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</si>
  <si>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</si>
  <si>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</si>
  <si>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</si>
  <si>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</si>
  <si>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</si>
  <si>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</si>
  <si>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</si>
  <si>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</si>
  <si>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</si>
  <si>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</si>
  <si>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</si>
  <si>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</si>
  <si>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</si>
  <si>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</si>
  <si>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</si>
  <si>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</si>
  <si>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</si>
  <si>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</si>
  <si>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</si>
  <si>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</si>
  <si>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</si>
  <si>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</si>
  <si>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</si>
  <si>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</si>
  <si>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</si>
  <si>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</si>
  <si>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</si>
  <si>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</si>
  <si>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</si>
  <si>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</si>
  <si>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</si>
  <si>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</si>
  <si>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</si>
  <si>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</si>
  <si>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</si>
  <si>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</si>
  <si>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</si>
  <si>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</si>
  <si>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</si>
  <si>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</si>
  <si>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</si>
  <si>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</si>
  <si>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</si>
  <si>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</si>
  <si>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</si>
  <si>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</si>
  <si>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</si>
  <si>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</si>
  <si>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</si>
  <si>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</si>
  <si>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</si>
  <si>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</si>
  <si>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</si>
  <si>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</si>
  <si>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</si>
  <si>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</si>
  <si>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</si>
  <si>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</si>
  <si>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</si>
  <si>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</si>
  <si>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</si>
  <si>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</si>
  <si>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</si>
  <si>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</si>
  <si>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</si>
  <si>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</si>
  <si>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</si>
  <si>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</si>
  <si>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</si>
  <si>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</si>
  <si>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</si>
  <si>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</si>
  <si>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</si>
  <si>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</si>
  <si>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</si>
  <si>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</si>
  <si>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</si>
  <si>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</si>
  <si>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</si>
  <si>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</si>
  <si>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</si>
  <si>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</si>
  <si>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</si>
  <si>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</si>
  <si>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</si>
  <si>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</si>
  <si>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</si>
  <si>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</si>
  <si>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</si>
  <si>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</si>
  <si>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</si>
  <si>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</si>
  <si>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</si>
  <si>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</si>
  <si>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</si>
  <si>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</si>
  <si>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</si>
  <si>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</si>
  <si>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</si>
  <si>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</si>
  <si>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</si>
  <si>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</si>
  <si>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</si>
  <si>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</si>
  <si>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</si>
  <si>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</si>
  <si>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</si>
  <si>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</si>
  <si>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</si>
  <si>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</si>
  <si>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</si>
  <si>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</si>
  <si>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</si>
  <si>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</si>
  <si>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</si>
  <si>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</si>
  <si>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</si>
  <si>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</si>
  <si>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</si>
  <si>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</si>
  <si>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</si>
  <si>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</si>
  <si>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</si>
  <si>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</si>
  <si>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</si>
  <si>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</si>
  <si>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</si>
  <si>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</si>
  <si>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</si>
  <si>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</si>
  <si>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</si>
  <si>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</si>
  <si>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</si>
  <si>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</si>
  <si>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</si>
  <si>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</si>
  <si>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</si>
  <si>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</si>
  <si>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</si>
  <si>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</si>
  <si>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</si>
  <si>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</si>
  <si>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</si>
  <si>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</si>
  <si>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</si>
  <si>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</si>
  <si>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</si>
  <si>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</si>
  <si>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</si>
  <si>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</si>
  <si>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</si>
  <si>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</si>
  <si>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</si>
  <si>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</si>
  <si>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</si>
  <si>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</si>
  <si>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</si>
  <si>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</si>
  <si>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</si>
  <si>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</si>
  <si>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</si>
  <si>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</si>
  <si>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</si>
  <si>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</si>
  <si>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</si>
  <si>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</si>
  <si>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</si>
  <si>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</si>
  <si>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</si>
  <si>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</si>
  <si>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</si>
  <si>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</si>
  <si>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</si>
  <si>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</si>
  <si>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</si>
  <si>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</si>
  <si>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</si>
  <si>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</si>
  <si>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</si>
  <si>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</si>
  <si>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</si>
  <si>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</si>
  <si>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</si>
  <si>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</si>
  <si>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</si>
  <si>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</si>
  <si>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</si>
  <si>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</si>
  <si>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</si>
  <si>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</si>
  <si>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</si>
  <si>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</si>
  <si>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</si>
  <si>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</si>
  <si>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</si>
  <si>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</si>
  <si>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</si>
  <si>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</si>
  <si>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</si>
  <si>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</si>
  <si>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</si>
  <si>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</si>
  <si>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</si>
  <si>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</si>
  <si>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</si>
  <si>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</si>
  <si>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</si>
  <si>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</si>
  <si>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</si>
  <si>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</si>
  <si>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</si>
  <si>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</si>
  <si>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</si>
  <si>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</si>
  <si>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</si>
  <si>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</si>
  <si>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</si>
  <si>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</si>
  <si>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</si>
  <si>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</si>
  <si>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</si>
  <si>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</si>
  <si>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</si>
  <si>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</si>
  <si>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</si>
  <si>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</si>
  <si>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</si>
  <si>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</si>
  <si>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</si>
  <si>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</si>
  <si>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</si>
  <si>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</si>
  <si>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</si>
  <si>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</si>
  <si>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</si>
  <si>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</si>
  <si>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</si>
  <si>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</si>
  <si>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</si>
  <si>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</si>
  <si>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</si>
  <si>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</si>
  <si>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</si>
  <si>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</si>
  <si>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</si>
  <si>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</si>
  <si>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</si>
  <si>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</si>
  <si>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</si>
  <si>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</si>
  <si>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</si>
  <si>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</si>
  <si>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</si>
  <si>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</si>
  <si>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</si>
  <si>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</si>
  <si>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</si>
  <si>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</si>
  <si>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</si>
  <si>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</si>
  <si>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</si>
  <si>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</si>
  <si>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</si>
  <si>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</si>
  <si>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</si>
  <si>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</si>
  <si>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</si>
  <si>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</si>
  <si>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</si>
  <si>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</si>
  <si>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</si>
  <si>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</si>
  <si>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</si>
  <si>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</si>
  <si>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</si>
  <si>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</si>
  <si>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</si>
  <si>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</si>
  <si>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</si>
  <si>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</si>
  <si>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</si>
  <si>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</si>
  <si>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</si>
  <si>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</si>
  <si>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</si>
  <si>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</si>
  <si>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</si>
  <si>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</si>
  <si>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</si>
  <si>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</si>
  <si>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</si>
  <si>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</si>
  <si>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</si>
  <si>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</si>
  <si>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</si>
  <si>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</si>
  <si>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</si>
  <si>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</si>
  <si>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</si>
  <si>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</si>
  <si>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</si>
  <si>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</si>
  <si>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</si>
  <si>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</si>
  <si>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</si>
  <si>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</si>
  <si>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</si>
  <si>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</si>
  <si>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</si>
  <si>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</si>
  <si>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</si>
  <si>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</si>
  <si>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</si>
  <si>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</si>
  <si>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</si>
  <si>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</si>
  <si>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</si>
  <si>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</si>
  <si>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</si>
  <si>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</si>
  <si>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</si>
  <si>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</si>
  <si>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</si>
  <si>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</si>
  <si>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</si>
  <si>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</si>
  <si>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</si>
  <si>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</si>
  <si>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</si>
  <si>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</si>
  <si>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</si>
  <si>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</si>
  <si>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</si>
  <si>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</si>
  <si>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</si>
  <si>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</si>
  <si>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</si>
  <si>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</si>
  <si>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</si>
  <si>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</si>
  <si>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</si>
  <si>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</si>
  <si>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</si>
  <si>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</si>
  <si>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</si>
  <si>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</si>
  <si>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</si>
  <si>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</si>
  <si>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</si>
  <si>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</si>
  <si>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</si>
  <si>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</si>
  <si>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</si>
  <si>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</si>
  <si>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</si>
  <si>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</si>
  <si>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</si>
  <si>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</si>
  <si>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</si>
  <si>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</si>
  <si>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</si>
  <si>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</si>
  <si>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</si>
  <si>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</si>
  <si>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</si>
  <si>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</si>
  <si>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</si>
  <si>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</si>
  <si>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</si>
  <si>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</si>
  <si>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</si>
  <si>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</si>
  <si>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</si>
  <si>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</si>
  <si>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</si>
  <si>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</si>
  <si>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</si>
  <si>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</si>
  <si>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</si>
  <si>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</si>
  <si>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</si>
  <si>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</si>
  <si>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</si>
  <si>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</si>
  <si>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</si>
  <si>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</si>
  <si>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</si>
  <si>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</si>
  <si>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</si>
  <si>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</si>
  <si>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</si>
  <si>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</si>
  <si>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</si>
  <si>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</si>
  <si>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</si>
  <si>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</si>
  <si>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</si>
  <si>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</si>
  <si>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</si>
  <si>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</si>
  <si>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</si>
  <si>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</si>
  <si>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</si>
  <si>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</si>
  <si>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</si>
  <si>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</si>
  <si>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</si>
  <si>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</si>
  <si>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</si>
  <si>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</si>
  <si>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</si>
  <si>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</si>
  <si>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</si>
  <si>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</si>
  <si>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</si>
  <si>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</si>
  <si>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</si>
  <si>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</si>
  <si>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</si>
  <si>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</si>
  <si>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</si>
  <si>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</si>
  <si>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</si>
  <si>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</si>
  <si>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</si>
  <si>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</si>
  <si>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</si>
  <si>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</si>
  <si>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</si>
  <si>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</si>
  <si>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</si>
  <si>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</si>
  <si>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</si>
  <si>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</si>
  <si>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</si>
  <si>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</si>
  <si>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</si>
  <si>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</si>
  <si>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</si>
  <si>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</si>
  <si>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</si>
  <si>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</si>
  <si>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</si>
  <si>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</si>
  <si>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</si>
  <si>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</si>
  <si>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</si>
  <si>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</si>
  <si>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</si>
  <si>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</si>
  <si>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</si>
  <si>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</si>
  <si>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</si>
  <si>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</si>
  <si>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</si>
  <si>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</si>
  <si>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</si>
  <si>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</si>
  <si>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</si>
  <si>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</si>
  <si>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</si>
  <si>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</si>
  <si>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</si>
  <si>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</si>
  <si>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</si>
  <si>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</si>
  <si>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</si>
  <si>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</si>
  <si>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</si>
  <si>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</si>
  <si>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</si>
  <si>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</si>
  <si>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</si>
  <si>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</si>
  <si>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</si>
  <si>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</si>
  <si>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</si>
  <si>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</si>
  <si>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</si>
  <si>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</si>
  <si>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</si>
  <si>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</si>
  <si>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</si>
  <si>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</si>
  <si>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</si>
  <si>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</si>
  <si>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</si>
  <si>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</si>
  <si>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</si>
  <si>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</si>
  <si>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</si>
  <si>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</si>
  <si>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</si>
  <si>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</si>
  <si>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</si>
  <si>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</si>
  <si>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</si>
  <si>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</si>
  <si>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</si>
  <si>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</si>
  <si>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</si>
  <si>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</si>
  <si>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</si>
  <si>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</si>
  <si>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</si>
  <si>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</si>
  <si>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</si>
  <si>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</si>
  <si>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</si>
  <si>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</si>
  <si>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</si>
  <si>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</si>
  <si>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</si>
  <si>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</si>
  <si>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</si>
  <si>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</si>
  <si>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</si>
  <si>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</si>
  <si>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</si>
  <si>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</si>
  <si>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</si>
  <si>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</si>
  <si>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</si>
  <si>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</si>
  <si>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</si>
  <si>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</si>
  <si>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</si>
  <si>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</si>
  <si>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</si>
  <si>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</si>
  <si>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</si>
  <si>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</si>
  <si>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</si>
  <si>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</si>
  <si>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</si>
  <si>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</si>
  <si>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</si>
  <si>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</si>
  <si>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</si>
  <si>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</si>
  <si>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</si>
  <si>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</si>
  <si>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</si>
  <si>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</si>
  <si>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</si>
  <si>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</si>
  <si>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</si>
  <si>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</si>
  <si>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</si>
  <si>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</si>
  <si>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</si>
  <si>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</si>
  <si>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</si>
  <si>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</si>
  <si>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</si>
  <si>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</si>
  <si>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</si>
  <si>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</si>
  <si>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</si>
  <si>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</si>
  <si>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</si>
  <si>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</si>
  <si>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</si>
  <si>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</si>
  <si>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</si>
  <si>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</si>
  <si>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</si>
  <si>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</si>
  <si>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</si>
  <si>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</si>
  <si>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</si>
  <si>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</si>
  <si>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</si>
  <si>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</si>
  <si>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</si>
  <si>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</si>
  <si>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</si>
  <si>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</si>
  <si>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</si>
  <si>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</si>
  <si>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</si>
  <si>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</si>
  <si>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</si>
  <si>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</si>
  <si>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</si>
  <si>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</si>
  <si>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</si>
  <si>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</si>
  <si>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</si>
  <si>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</si>
  <si>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</si>
  <si>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</si>
  <si>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</si>
  <si>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</si>
  <si>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</si>
  <si>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</si>
  <si>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</si>
  <si>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</si>
  <si>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</si>
  <si>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</si>
  <si>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</si>
  <si>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</si>
  <si>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</si>
  <si>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</si>
  <si>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</si>
  <si>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</si>
  <si>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</si>
  <si>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</si>
  <si>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</si>
  <si>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</si>
  <si>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</si>
  <si>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</si>
  <si>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</si>
  <si>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</si>
  <si>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</si>
  <si>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</si>
  <si>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</si>
  <si>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</si>
  <si>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</si>
  <si>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</si>
  <si>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</si>
  <si>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</si>
  <si>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</si>
  <si>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</si>
  <si>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</si>
  <si>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</si>
  <si>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</si>
  <si>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</si>
  <si>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</si>
  <si>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</si>
  <si>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</si>
  <si>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</si>
  <si>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</si>
  <si>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</si>
  <si>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</si>
  <si>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</si>
  <si>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</si>
  <si>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</si>
  <si>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</si>
  <si>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</si>
  <si>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</si>
  <si>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</si>
  <si>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</si>
  <si>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</si>
  <si>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</si>
  <si>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</si>
  <si>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</si>
  <si>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</si>
  <si>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</si>
  <si>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</si>
  <si>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</si>
  <si>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</si>
  <si>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</si>
  <si>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</si>
  <si>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</si>
  <si>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</si>
  <si>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</si>
  <si>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</si>
  <si>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</si>
  <si>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</si>
  <si>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</si>
  <si>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</si>
  <si>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</si>
  <si>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</si>
  <si>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</si>
  <si>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</si>
  <si>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</si>
  <si>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</si>
  <si>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</si>
  <si>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</si>
  <si>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</si>
  <si>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</si>
  <si>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</si>
  <si>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</si>
  <si>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</si>
  <si>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</si>
  <si>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</si>
  <si>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</si>
  <si>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</si>
  <si>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</si>
  <si>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</si>
  <si>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</si>
  <si>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</si>
  <si>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</si>
  <si>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</si>
  <si>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</si>
  <si>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</si>
  <si>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</si>
  <si>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</si>
  <si>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</si>
  <si>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</si>
  <si>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</si>
  <si>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</si>
  <si>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</si>
  <si>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</si>
  <si>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</si>
  <si>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</si>
  <si>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</si>
  <si>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</si>
  <si>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</si>
  <si>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</si>
  <si>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</si>
  <si>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</si>
  <si>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</si>
  <si>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</si>
  <si>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</si>
  <si>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</si>
  <si>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</si>
  <si>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</si>
  <si>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</si>
  <si>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</si>
  <si>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</si>
  <si>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</si>
  <si>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</si>
  <si>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</si>
  <si>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</si>
  <si>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</si>
  <si>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</si>
  <si>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</si>
  <si>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</si>
  <si>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</si>
  <si>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</si>
  <si>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</si>
  <si>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</si>
  <si>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</si>
  <si>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</si>
  <si>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</si>
  <si>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</si>
  <si>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</si>
  <si>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</si>
  <si>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</si>
  <si>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</si>
  <si>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</si>
  <si>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</si>
  <si>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</si>
  <si>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</si>
  <si>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</si>
  <si>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</si>
  <si>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</si>
  <si>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</si>
  <si>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</si>
  <si>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</si>
  <si>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</si>
  <si>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</si>
  <si>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</si>
  <si>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</si>
  <si>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</si>
  <si>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</si>
  <si>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</si>
  <si>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</si>
  <si>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</si>
  <si>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</si>
  <si>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</si>
  <si>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</si>
  <si>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</si>
  <si>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</si>
  <si>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</si>
  <si>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</si>
  <si>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</si>
  <si>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</si>
  <si>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</si>
  <si>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</si>
  <si>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</si>
  <si>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</si>
  <si>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</si>
  <si>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</si>
  <si>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</si>
  <si>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</si>
  <si>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</si>
  <si>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</si>
  <si>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</si>
  <si>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</si>
  <si>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</si>
  <si>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</si>
  <si>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</si>
  <si>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</si>
  <si>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</si>
  <si>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</si>
  <si>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</si>
  <si>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</si>
  <si>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</si>
  <si>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</si>
  <si>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</si>
  <si>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</si>
  <si>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</si>
  <si>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</si>
  <si>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</si>
  <si>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</si>
  <si>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</si>
  <si>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</si>
  <si>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</si>
  <si>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</si>
  <si>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</si>
  <si>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</si>
  <si>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</si>
  <si>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</si>
  <si>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</si>
  <si>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</si>
  <si>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</si>
  <si>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</si>
  <si>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</si>
  <si>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</si>
  <si>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</si>
  <si>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</si>
  <si>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</si>
  <si>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</si>
  <si>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</si>
  <si>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</si>
  <si>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</si>
  <si>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</si>
  <si>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</si>
  <si>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</si>
  <si>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</si>
  <si>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</si>
  <si>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</si>
  <si>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</si>
  <si>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</si>
  <si>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</si>
  <si>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</si>
  <si>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</si>
  <si>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</si>
  <si>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</si>
  <si>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</si>
  <si>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</si>
  <si>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</si>
  <si>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</si>
  <si>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</si>
  <si>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</si>
  <si>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</si>
  <si>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</si>
  <si>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</si>
  <si>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</si>
  <si>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</si>
  <si>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</si>
  <si>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</si>
  <si>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</si>
  <si>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</si>
  <si>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</si>
  <si>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</si>
  <si>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</si>
  <si>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</si>
  <si>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</si>
  <si>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</si>
  <si>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</si>
  <si>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</si>
  <si>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</si>
  <si>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</si>
  <si>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</si>
  <si>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</si>
  <si>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</si>
  <si>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</si>
  <si>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</si>
  <si>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</si>
  <si>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</si>
  <si>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</si>
  <si>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</si>
  <si>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</si>
  <si>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</si>
  <si>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</si>
  <si>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</si>
  <si>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</si>
  <si>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</si>
  <si>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</si>
  <si>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</si>
  <si>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</si>
  <si>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</si>
  <si>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</si>
  <si>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</si>
  <si>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</si>
  <si>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</si>
  <si>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</si>
  <si>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</si>
  <si>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</si>
  <si>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</si>
  <si>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</si>
  <si>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</si>
  <si>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</si>
  <si>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</si>
  <si>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</si>
  <si>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</si>
  <si>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</si>
  <si>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</si>
  <si>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</si>
  <si>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</si>
  <si>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</si>
  <si>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</si>
  <si>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</si>
  <si>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</si>
  <si>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</si>
  <si>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</si>
  <si>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</si>
  <si>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</si>
  <si>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</si>
  <si>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</si>
  <si>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</si>
  <si>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</si>
  <si>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</si>
  <si>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</si>
  <si>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</si>
  <si>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</si>
  <si>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</si>
  <si>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</si>
  <si>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</si>
  <si>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</si>
  <si>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</si>
  <si>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</si>
  <si>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</si>
  <si>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</si>
  <si>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</si>
  <si>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</si>
  <si>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</si>
  <si>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</si>
  <si>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</si>
  <si>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</si>
  <si>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</si>
  <si>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</si>
  <si>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</si>
  <si>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</si>
  <si>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</si>
  <si>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</si>
  <si>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</si>
  <si>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</si>
  <si>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</si>
  <si>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</si>
  <si>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</si>
  <si>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</si>
  <si>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</si>
  <si>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</si>
  <si>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</si>
  <si>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</si>
  <si>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</si>
  <si>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</si>
  <si>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</si>
  <si>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</si>
  <si>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</si>
  <si>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</si>
  <si>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</si>
  <si>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</si>
  <si>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</si>
  <si>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</si>
  <si>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</si>
  <si>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</si>
  <si>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</si>
  <si>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</si>
  <si>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</si>
  <si>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</si>
  <si>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</si>
  <si>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</si>
  <si>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</si>
  <si>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</si>
  <si>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</si>
  <si>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</si>
  <si>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</si>
  <si>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</si>
  <si>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</si>
  <si>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</si>
  <si>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</si>
  <si>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</si>
  <si>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</si>
  <si>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</si>
  <si>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</si>
  <si>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</si>
  <si>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</si>
  <si>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</si>
  <si>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</si>
  <si>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</si>
  <si>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</si>
  <si>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</si>
  <si>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</si>
  <si>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</si>
  <si>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</si>
  <si>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</si>
  <si>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</si>
  <si>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</si>
  <si>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</si>
  <si>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</si>
  <si>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</si>
  <si>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</si>
  <si>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</si>
  <si>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</si>
  <si>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</si>
  <si>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</si>
  <si>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</si>
  <si>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</si>
  <si>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</si>
  <si>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</si>
  <si>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</si>
  <si>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</si>
  <si>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</si>
  <si>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</si>
  <si>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</si>
  <si>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</si>
  <si>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</si>
  <si>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</si>
  <si>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</si>
  <si>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</si>
  <si>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</si>
  <si>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</si>
  <si>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</si>
  <si>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</si>
  <si>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</si>
  <si>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</si>
  <si>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</si>
  <si>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</si>
  <si>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</si>
  <si>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</si>
  <si>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</si>
  <si>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</si>
  <si>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</si>
  <si>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</si>
  <si>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</si>
  <si>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</si>
  <si>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</si>
  <si>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</si>
  <si>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</si>
  <si>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</si>
  <si>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</si>
  <si>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</si>
  <si>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</si>
  <si>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</si>
  <si>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</si>
  <si>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</si>
  <si>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</si>
  <si>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</si>
  <si>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</si>
  <si>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</si>
  <si>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</si>
  <si>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</si>
  <si>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</si>
  <si>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</si>
  <si>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</si>
  <si>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</si>
  <si>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</si>
  <si>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</si>
  <si>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</si>
  <si>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</si>
  <si>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</si>
  <si>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</si>
  <si>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</si>
  <si>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</si>
  <si>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</si>
  <si>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</si>
  <si>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</si>
  <si>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</si>
  <si>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</si>
  <si>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</si>
  <si>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</si>
  <si>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</si>
  <si>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</si>
  <si>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</si>
  <si>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</si>
  <si>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</si>
  <si>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</si>
  <si>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</si>
  <si>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</si>
  <si>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</si>
  <si>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</si>
  <si>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</si>
  <si>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</si>
  <si>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</si>
  <si>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</si>
  <si>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</si>
  <si>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</si>
  <si>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</si>
  <si>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</si>
  <si>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</si>
  <si>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</si>
  <si>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</si>
  <si>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</si>
  <si>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</si>
  <si>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</si>
  <si>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</si>
  <si>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</si>
  <si>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</si>
  <si>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</si>
  <si>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</si>
  <si>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</si>
  <si>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</si>
  <si>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</si>
  <si>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</si>
  <si>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</si>
  <si>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</si>
  <si>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</si>
  <si>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</si>
  <si>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</si>
  <si>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</si>
  <si>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</si>
  <si>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</si>
  <si>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</si>
  <si>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</si>
  <si>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</si>
  <si>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</si>
  <si>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</si>
  <si>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</si>
  <si>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</si>
  <si>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</si>
  <si>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</si>
  <si>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</si>
  <si>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</si>
  <si>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</si>
  <si>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</si>
  <si>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</si>
  <si>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</si>
  <si>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</si>
  <si>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</si>
  <si>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</si>
  <si>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</si>
  <si>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</si>
  <si>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</si>
  <si>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</si>
  <si>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</si>
  <si>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</si>
  <si>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</si>
  <si>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</si>
  <si>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</si>
  <si>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</si>
  <si>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</si>
  <si>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</si>
  <si>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</si>
  <si>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</si>
  <si>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</si>
  <si>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</si>
  <si>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</si>
  <si>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</si>
  <si>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</si>
  <si>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</si>
  <si>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</si>
  <si>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</si>
  <si>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</si>
  <si>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</si>
  <si>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</si>
  <si>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</si>
  <si>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</si>
  <si>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</si>
  <si>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</si>
  <si>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</si>
  <si>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</si>
  <si>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</si>
  <si>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</si>
  <si>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</si>
  <si>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</si>
  <si>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</si>
  <si>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</si>
  <si>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</si>
  <si>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</si>
  <si>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</si>
  <si>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</si>
  <si>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</si>
  <si>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</si>
  <si>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</si>
  <si>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</si>
  <si>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</si>
  <si>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</si>
  <si>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</si>
  <si>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</si>
  <si>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</si>
  <si>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</si>
  <si>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</si>
  <si>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</si>
  <si>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</si>
  <si>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</si>
  <si>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</si>
  <si>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</si>
  <si>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</si>
  <si>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</si>
  <si>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</si>
  <si>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</si>
  <si>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</si>
  <si>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</si>
  <si>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</si>
  <si>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</si>
  <si>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</si>
  <si>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</si>
  <si>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</si>
  <si>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</si>
  <si>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</si>
  <si>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</si>
  <si>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</si>
  <si>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</si>
  <si>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</si>
  <si>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</si>
  <si>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</si>
  <si>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</si>
  <si>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</si>
  <si>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</si>
  <si>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</si>
  <si>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</si>
  <si>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</si>
  <si>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</si>
  <si>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</si>
  <si>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</si>
  <si>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</si>
  <si>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</si>
  <si>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</si>
  <si>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</si>
  <si>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</si>
  <si>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</si>
  <si>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</si>
  <si>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</si>
  <si>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</si>
  <si>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</si>
  <si>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</si>
  <si>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</si>
  <si>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</si>
  <si>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</si>
  <si>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</si>
  <si>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</si>
  <si>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</si>
  <si>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</si>
  <si>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</si>
  <si>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</si>
  <si>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</si>
  <si>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</si>
  <si>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</si>
  <si>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</si>
  <si>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</si>
  <si>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</si>
  <si>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</si>
  <si>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</si>
  <si>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</si>
  <si>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</si>
  <si>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</si>
  <si>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</si>
  <si>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</si>
  <si>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</si>
  <si>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</si>
  <si>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</si>
  <si>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</si>
  <si>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</si>
  <si>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</si>
  <si>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</si>
  <si>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</si>
  <si>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</si>
  <si>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</si>
  <si>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</si>
  <si>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</si>
  <si>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</si>
  <si>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</si>
  <si>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</si>
  <si>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</si>
  <si>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</si>
  <si>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</si>
  <si>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</si>
  <si>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</si>
  <si>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</si>
  <si>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</si>
  <si>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</si>
  <si>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</si>
  <si>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</si>
  <si>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</si>
  <si>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</si>
  <si>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</si>
  <si>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</si>
  <si>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</si>
  <si>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</si>
  <si>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</si>
  <si>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</si>
  <si>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</si>
  <si>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</si>
  <si>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</si>
  <si>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</si>
  <si>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</si>
  <si>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</si>
  <si>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</si>
  <si>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</si>
  <si>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</si>
  <si>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</si>
  <si>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</si>
  <si>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</si>
  <si>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</si>
  <si>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</si>
  <si>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</si>
  <si>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</si>
  <si>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</si>
  <si>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</si>
  <si>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</si>
  <si>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</si>
  <si>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</si>
  <si>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</si>
  <si>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</si>
  <si>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</si>
  <si>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</si>
  <si>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</si>
  <si>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</si>
  <si>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</si>
  <si>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</si>
  <si>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</si>
  <si>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</si>
  <si>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</si>
  <si>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</si>
  <si>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</si>
  <si>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</si>
  <si>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</si>
  <si>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</si>
  <si>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</si>
  <si>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</si>
  <si>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</si>
  <si>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</si>
  <si>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</si>
  <si>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</si>
  <si>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</si>
  <si>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</si>
  <si>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</si>
  <si>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</si>
  <si>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</si>
  <si>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</si>
  <si>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</si>
  <si>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</si>
  <si>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</si>
  <si>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</si>
  <si>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</si>
  <si>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</si>
  <si>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</si>
  <si>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</si>
  <si>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</si>
  <si>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</si>
  <si>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</si>
  <si>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</si>
  <si>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</si>
  <si>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</si>
  <si>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</si>
  <si>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</si>
  <si>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</si>
  <si>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</si>
  <si>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</si>
  <si>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</si>
  <si>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</si>
  <si>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</si>
  <si>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</si>
  <si>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</si>
  <si>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</si>
  <si>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</si>
  <si>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</si>
  <si>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</si>
  <si>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</si>
  <si>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</si>
  <si>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</si>
  <si>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</si>
  <si>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</si>
  <si>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</si>
  <si>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</si>
  <si>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</si>
  <si>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</si>
  <si>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</si>
  <si>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</si>
  <si>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</si>
  <si>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</si>
  <si>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</si>
  <si>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</si>
  <si>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</si>
  <si>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</si>
  <si>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</si>
  <si>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</si>
  <si>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</si>
  <si>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</si>
  <si>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</si>
  <si>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</si>
  <si>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</si>
  <si>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</si>
  <si>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</si>
  <si>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</si>
  <si>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</si>
  <si>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</si>
  <si>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</si>
  <si>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</si>
  <si>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</si>
  <si>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</si>
  <si>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</si>
  <si>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</si>
  <si>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</si>
  <si>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</si>
  <si>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</si>
  <si>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</si>
  <si>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</si>
  <si>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</si>
  <si>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</si>
  <si>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</si>
  <si>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</si>
  <si>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</si>
  <si>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</si>
  <si>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</si>
  <si>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</si>
  <si>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</si>
  <si>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</si>
  <si>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</si>
  <si>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</si>
  <si>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</si>
  <si>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</si>
  <si>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</si>
  <si>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</si>
  <si>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</si>
  <si>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</si>
  <si>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</si>
  <si>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</si>
  <si>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</si>
  <si>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</si>
  <si>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</si>
  <si>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</si>
  <si>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</si>
  <si>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</si>
  <si>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</si>
  <si>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</si>
  <si>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</si>
  <si>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</si>
  <si>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</si>
  <si>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</si>
  <si>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</si>
  <si>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</si>
  <si>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</si>
  <si>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</si>
  <si>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</si>
  <si>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</si>
  <si>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</si>
  <si>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</si>
  <si>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</si>
  <si>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</si>
  <si>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</si>
  <si>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</si>
  <si>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</si>
  <si>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</si>
  <si>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</si>
  <si>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</si>
  <si>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</si>
  <si>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</si>
  <si>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</si>
  <si>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</si>
  <si>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</si>
  <si>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</si>
  <si>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</si>
  <si>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</si>
  <si>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</si>
  <si>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</si>
  <si>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</si>
  <si>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</si>
  <si>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</si>
  <si>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</si>
  <si>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</si>
  <si>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</si>
  <si>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</si>
  <si>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</si>
  <si>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</si>
  <si>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</si>
  <si>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</si>
  <si>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</si>
  <si>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</si>
  <si>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</si>
  <si>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</si>
  <si>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</si>
  <si>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</si>
  <si>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</si>
  <si>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</si>
  <si>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</si>
  <si>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</si>
  <si>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</si>
  <si>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</si>
  <si>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</si>
  <si>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</si>
  <si>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</si>
  <si>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</si>
  <si>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</si>
  <si>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</si>
  <si>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</si>
  <si>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</si>
  <si>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</si>
  <si>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</si>
  <si>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</si>
  <si>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</si>
  <si>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</si>
  <si>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</si>
  <si>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</si>
  <si>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</si>
  <si>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</si>
  <si>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</si>
  <si>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</si>
  <si>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</si>
  <si>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</si>
  <si>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</si>
  <si>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</si>
  <si>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</si>
  <si>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</si>
  <si>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</si>
  <si>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</si>
  <si>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</si>
  <si>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</si>
  <si>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</si>
  <si>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</si>
  <si>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</si>
  <si>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</si>
  <si>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</si>
  <si>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</si>
  <si>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</si>
  <si>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</si>
  <si>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</si>
  <si>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</si>
  <si>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</si>
  <si>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</si>
  <si>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</si>
  <si>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</si>
  <si>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</si>
  <si>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</si>
  <si>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</si>
  <si>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</si>
  <si>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</si>
  <si>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</si>
  <si>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</si>
  <si>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</si>
  <si>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</si>
  <si>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</si>
  <si>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</si>
  <si>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</si>
  <si>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</si>
  <si>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</si>
  <si>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</si>
  <si>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</si>
  <si>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</si>
  <si>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</si>
  <si>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</si>
  <si>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</si>
  <si>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</si>
  <si>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</si>
  <si>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</si>
  <si>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</si>
  <si>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</si>
  <si>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</si>
  <si>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</si>
  <si>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</si>
  <si>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</si>
  <si>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</si>
  <si>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</si>
  <si>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</si>
  <si>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</si>
  <si>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</si>
  <si>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</si>
  <si>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</si>
  <si>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</si>
  <si>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</si>
  <si>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</si>
  <si>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</si>
  <si>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</si>
  <si>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</si>
  <si>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</si>
  <si>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</si>
  <si>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</si>
  <si>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</si>
  <si>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</si>
  <si>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</si>
  <si>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</si>
  <si>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</si>
  <si>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</si>
  <si>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</si>
  <si>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</si>
  <si>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</si>
  <si>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</si>
  <si>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</si>
  <si>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</si>
  <si>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</si>
  <si>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</si>
  <si>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</si>
  <si>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</si>
  <si>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</si>
  <si>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</si>
  <si>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</si>
  <si>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</si>
  <si>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</si>
  <si>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</si>
  <si>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</si>
  <si>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</si>
  <si>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</si>
  <si>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</si>
  <si>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</si>
  <si>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</si>
  <si>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</si>
  <si>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</si>
  <si>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</si>
  <si>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</si>
  <si>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</si>
  <si>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</si>
  <si>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</si>
  <si>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</si>
  <si>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</si>
  <si>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</si>
  <si>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</si>
  <si>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</si>
  <si>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</si>
  <si>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</si>
  <si>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</si>
  <si>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</si>
  <si>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</si>
  <si>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</si>
  <si>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</si>
  <si>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</si>
  <si>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</si>
  <si>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</si>
  <si>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</si>
  <si>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</si>
  <si>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</si>
  <si>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</si>
  <si>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</si>
  <si>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</si>
  <si>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</si>
  <si>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</si>
  <si>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</si>
  <si>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</si>
  <si>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</si>
  <si>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</si>
  <si>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</si>
  <si>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</si>
  <si>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</si>
  <si>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</si>
  <si>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</si>
  <si>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</si>
  <si>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</si>
  <si>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</si>
  <si>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</si>
  <si>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</si>
  <si>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</si>
  <si>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</si>
  <si>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</si>
  <si>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</si>
  <si>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</si>
  <si>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</si>
  <si>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</si>
  <si>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</si>
  <si>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</si>
  <si>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</si>
  <si>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</si>
  <si>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</si>
  <si>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</si>
  <si>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</si>
  <si>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</si>
  <si>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</si>
  <si>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</si>
  <si>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</si>
  <si>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</si>
  <si>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</si>
  <si>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</si>
  <si>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</si>
  <si>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</si>
  <si>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</si>
  <si>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</si>
  <si>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</si>
  <si>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</si>
  <si>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</si>
  <si>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</si>
  <si>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</si>
  <si>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</si>
  <si>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</si>
  <si>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</si>
  <si>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</si>
  <si>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</si>
  <si>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</si>
  <si>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</si>
  <si>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</si>
  <si>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</si>
  <si>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</si>
  <si>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</si>
  <si>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</si>
  <si>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</si>
  <si>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</si>
  <si>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</si>
  <si>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</si>
  <si>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</si>
  <si>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</si>
  <si>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</si>
  <si>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</si>
  <si>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</si>
  <si>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</si>
  <si>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</si>
  <si>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</si>
  <si>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</si>
  <si>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</si>
  <si>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</si>
  <si>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</si>
  <si>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</si>
  <si>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</si>
  <si>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</si>
  <si>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</si>
  <si>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</si>
  <si>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</si>
  <si>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</si>
  <si>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</si>
  <si>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</si>
  <si>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</si>
  <si>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</si>
  <si>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</si>
  <si>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</si>
  <si>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</si>
  <si>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</si>
  <si>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</si>
  <si>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</si>
  <si>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</si>
  <si>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</si>
  <si>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</si>
  <si>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</si>
  <si>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</si>
  <si>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</si>
  <si>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</si>
  <si>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</si>
  <si>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</si>
  <si>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</si>
  <si>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</si>
  <si>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</si>
  <si>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</si>
  <si>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</si>
  <si>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</si>
  <si>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</si>
  <si>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</si>
  <si>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</si>
  <si>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</si>
  <si>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</si>
  <si>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</si>
  <si>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</si>
  <si>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</si>
  <si>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</si>
  <si>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</si>
  <si>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</si>
  <si>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</si>
  <si>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</si>
  <si>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</si>
  <si>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</si>
  <si>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</si>
  <si>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</si>
  <si>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</si>
  <si>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</si>
  <si>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</si>
  <si>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</si>
  <si>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</si>
  <si>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</si>
  <si>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</si>
  <si>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</si>
  <si>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</si>
  <si>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</si>
  <si>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</si>
  <si>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</si>
  <si>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</si>
  <si>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</si>
  <si>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</si>
  <si>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</si>
  <si>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</si>
  <si>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</si>
  <si>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</si>
  <si>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</si>
  <si>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</si>
  <si>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</si>
  <si>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</si>
  <si>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</si>
  <si>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</si>
  <si>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</si>
  <si>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</si>
  <si>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</si>
  <si>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</si>
  <si>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</si>
  <si>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</si>
  <si>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</si>
  <si>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</si>
  <si>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</si>
  <si>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</si>
  <si>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</si>
  <si>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</si>
  <si>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</si>
  <si>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</si>
  <si>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</si>
  <si>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</si>
  <si>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</si>
  <si>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</si>
  <si>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</si>
  <si>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</si>
  <si>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</si>
  <si>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</si>
  <si>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</si>
  <si>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</si>
  <si>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</si>
  <si>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</si>
  <si>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</si>
  <si>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</si>
  <si>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</si>
  <si>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</si>
  <si>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</si>
  <si>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</si>
  <si>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</si>
  <si>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</si>
  <si>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</si>
  <si>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</si>
  <si>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</si>
  <si>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</si>
  <si>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</si>
  <si>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</si>
  <si>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</si>
  <si>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</si>
  <si>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</si>
  <si>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</si>
  <si>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</si>
  <si>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</si>
  <si>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</si>
  <si>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</si>
  <si>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</si>
  <si>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</si>
  <si>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</si>
  <si>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</si>
  <si>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</si>
  <si>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</si>
  <si>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</si>
  <si>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</si>
  <si>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</si>
  <si>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</si>
  <si>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</si>
  <si>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</si>
  <si>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</si>
  <si>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</si>
  <si>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</si>
  <si>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</si>
  <si>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</si>
  <si>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</si>
  <si>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</si>
  <si>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</si>
  <si>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</si>
  <si>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</si>
  <si>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</si>
  <si>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</si>
  <si>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</si>
  <si>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</si>
  <si>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</si>
  <si>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</si>
  <si>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</si>
  <si>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</si>
  <si>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</si>
  <si>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</si>
  <si>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</si>
  <si>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</si>
  <si>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</si>
  <si>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</si>
  <si>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</si>
  <si>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</si>
  <si>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</si>
  <si>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</si>
  <si>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</si>
  <si>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</si>
  <si>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</si>
  <si>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</si>
  <si>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</si>
  <si>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</si>
  <si>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</si>
  <si>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</si>
  <si>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</si>
  <si>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</si>
  <si>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</si>
  <si>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</si>
  <si>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</si>
  <si>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</si>
  <si>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</si>
  <si>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</si>
  <si>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</si>
  <si>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</si>
  <si>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</si>
  <si>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</si>
  <si>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</si>
  <si>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</si>
  <si>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</si>
  <si>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</si>
  <si>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</si>
  <si>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</si>
  <si>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</si>
  <si>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</si>
  <si>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</si>
  <si>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</si>
  <si>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</si>
  <si>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</si>
  <si>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</si>
  <si>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</si>
  <si>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</si>
  <si>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</si>
  <si>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</si>
  <si>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</si>
  <si>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</si>
  <si>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</si>
  <si>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</si>
  <si>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</si>
  <si>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</si>
  <si>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</si>
  <si>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</si>
  <si>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</si>
  <si>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</si>
  <si>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</si>
  <si>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</si>
  <si>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</si>
  <si>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</si>
  <si>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</si>
  <si>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</si>
  <si>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</si>
  <si>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</si>
  <si>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</si>
  <si>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</si>
  <si>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</si>
  <si>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</si>
  <si>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</si>
  <si>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</si>
  <si>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</si>
  <si>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</si>
  <si>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</si>
  <si>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</si>
  <si>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</si>
  <si>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</si>
  <si>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</si>
  <si>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</si>
  <si>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</si>
  <si>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</si>
  <si>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</si>
  <si>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</si>
  <si>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</si>
  <si>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</si>
  <si>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</si>
  <si>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</si>
  <si>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</si>
  <si>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</si>
  <si>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</si>
  <si>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</si>
  <si>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</si>
  <si>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</si>
  <si>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</si>
  <si>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</si>
  <si>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</si>
  <si>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</si>
  <si>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</si>
  <si>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</si>
  <si>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</si>
  <si>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</si>
  <si>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</si>
  <si>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</si>
  <si>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</si>
  <si>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</si>
  <si>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</si>
  <si>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</si>
  <si>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</si>
  <si>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</si>
  <si>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</si>
  <si>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</si>
  <si>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</si>
  <si>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</si>
  <si>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</si>
  <si>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</si>
  <si>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</si>
  <si>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</si>
  <si>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</si>
  <si>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</si>
  <si>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</si>
  <si>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</si>
  <si>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</si>
  <si>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</si>
  <si>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</si>
  <si>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</si>
  <si>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</si>
  <si>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</si>
  <si>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</si>
  <si>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</si>
  <si>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</si>
  <si>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</si>
  <si>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</si>
  <si>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</si>
  <si>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</si>
  <si>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</si>
  <si>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</si>
  <si>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</si>
  <si>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</si>
  <si>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</si>
  <si>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</si>
  <si>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</si>
  <si>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</si>
  <si>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</si>
  <si>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</si>
  <si>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</si>
  <si>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</si>
  <si>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</si>
  <si>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</si>
  <si>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</si>
  <si>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</si>
  <si>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</si>
  <si>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</si>
  <si>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</si>
  <si>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</si>
  <si>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</si>
  <si>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</si>
  <si>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</si>
  <si>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</si>
  <si>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</si>
  <si>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</si>
  <si>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</si>
  <si>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</si>
  <si>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</si>
  <si>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</si>
  <si>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</si>
  <si>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</si>
  <si>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</si>
  <si>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</si>
  <si>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</si>
  <si>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</si>
  <si>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</si>
  <si>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</si>
  <si>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</si>
  <si>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</si>
  <si>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</si>
  <si>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</si>
  <si>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</si>
  <si>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</si>
  <si>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</si>
  <si>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</si>
  <si>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</si>
  <si>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</si>
  <si>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</si>
  <si>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</si>
  <si>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</si>
  <si>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</si>
  <si>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</si>
  <si>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</si>
  <si>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</si>
  <si>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</si>
  <si>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</si>
  <si>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</si>
  <si>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</si>
  <si>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</si>
  <si>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</si>
  <si>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</si>
  <si>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</si>
  <si>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</si>
  <si>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</si>
  <si>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</si>
  <si>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</si>
  <si>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</si>
  <si>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</si>
  <si>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</si>
  <si>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</si>
  <si>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</si>
  <si>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</si>
  <si>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</si>
  <si>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</si>
  <si>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</si>
  <si>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</si>
  <si>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</si>
  <si>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</si>
  <si>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</si>
  <si>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</si>
  <si>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</si>
  <si>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</si>
  <si>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</si>
  <si>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</si>
  <si>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</si>
  <si>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</si>
  <si>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</si>
  <si>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</si>
  <si>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</si>
  <si>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</si>
  <si>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</si>
  <si>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</si>
  <si>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</si>
  <si>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</si>
  <si>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</si>
  <si>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</si>
  <si>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</si>
  <si>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</si>
  <si>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</si>
  <si>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</si>
  <si>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</si>
  <si>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</si>
  <si>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</si>
  <si>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</si>
  <si>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</si>
  <si>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</si>
  <si>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</si>
  <si>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</si>
  <si>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</si>
  <si>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</si>
  <si>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</si>
  <si>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</si>
  <si>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</si>
  <si>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</si>
  <si>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</si>
  <si>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</si>
  <si>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</si>
  <si>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</si>
  <si>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</si>
  <si>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</si>
  <si>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</si>
  <si>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</si>
  <si>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</si>
  <si>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</si>
  <si>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</si>
  <si>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</si>
  <si>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</si>
  <si>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</si>
  <si>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</si>
  <si>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</si>
  <si>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</si>
  <si>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</si>
  <si>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</si>
  <si>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</si>
  <si>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</si>
  <si>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</si>
  <si>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</si>
  <si>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</si>
  <si>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</si>
  <si>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</si>
  <si>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</si>
  <si>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</si>
  <si>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</si>
  <si>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</si>
  <si>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</si>
  <si>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</si>
  <si>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</si>
  <si>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</si>
  <si>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</si>
  <si>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</si>
  <si>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</si>
  <si>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</si>
  <si>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</si>
  <si>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</si>
  <si>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</si>
  <si>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</si>
  <si>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</si>
  <si>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</si>
  <si>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</si>
  <si>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</si>
  <si>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</si>
  <si>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</si>
  <si>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</si>
  <si>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</si>
  <si>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</si>
  <si>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</si>
  <si>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</si>
  <si>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</si>
  <si>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</si>
  <si>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</si>
  <si>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</si>
  <si>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</si>
  <si>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</si>
  <si>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</si>
  <si>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</si>
  <si>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</si>
  <si>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</si>
  <si>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</si>
  <si>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</si>
  <si>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</si>
  <si>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</si>
  <si>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</si>
  <si>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</si>
  <si>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</si>
  <si>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</si>
  <si>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</si>
  <si>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</si>
  <si>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</si>
  <si>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</si>
  <si>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</si>
  <si>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</si>
  <si>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</si>
  <si>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</si>
  <si>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</si>
  <si>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</si>
  <si>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</si>
  <si>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</si>
  <si>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</si>
  <si>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</si>
  <si>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</si>
  <si>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</si>
  <si>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</si>
  <si>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</si>
  <si>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</si>
  <si>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</si>
  <si>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</si>
  <si>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</si>
  <si>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</si>
  <si>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</si>
  <si>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</si>
  <si>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</si>
  <si>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</si>
  <si>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</si>
  <si>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</si>
  <si>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</si>
  <si>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</si>
  <si>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</si>
  <si>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</si>
  <si>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</si>
  <si>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</si>
  <si>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</si>
  <si>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</si>
  <si>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</si>
  <si>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</si>
  <si>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</si>
  <si>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</si>
  <si>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</si>
  <si>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</si>
  <si>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</si>
  <si>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</si>
  <si>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</si>
  <si>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</si>
  <si>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</si>
  <si>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</si>
  <si>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</si>
  <si>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</si>
  <si>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</si>
  <si>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</si>
  <si>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</si>
  <si>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</si>
  <si>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</si>
  <si>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</si>
  <si>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</si>
  <si>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</si>
  <si>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</si>
  <si>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</si>
  <si>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</si>
  <si>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</si>
  <si>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</si>
  <si>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</si>
  <si>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</si>
  <si>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</si>
  <si>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</si>
  <si>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</si>
  <si>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</si>
  <si>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</si>
  <si>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</si>
  <si>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</si>
  <si>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</si>
  <si>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</si>
  <si>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</si>
  <si>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</si>
  <si>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</si>
  <si>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</si>
  <si>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</si>
  <si>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</si>
  <si>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</si>
  <si>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</si>
  <si>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</si>
  <si>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</si>
  <si>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</si>
  <si>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</si>
  <si>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</si>
  <si>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</si>
  <si>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</si>
  <si>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</si>
  <si>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</si>
  <si>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</si>
  <si>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</si>
  <si>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</si>
  <si>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</si>
  <si>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</si>
  <si>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</si>
  <si>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</si>
  <si>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</si>
  <si>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</si>
  <si>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</si>
  <si>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</si>
  <si>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</si>
  <si>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</si>
  <si>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</si>
  <si>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</si>
  <si>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</si>
  <si>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</si>
  <si>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</si>
  <si>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</si>
  <si>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</si>
  <si>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</si>
  <si>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</si>
  <si>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</si>
  <si>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</si>
  <si>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</si>
  <si>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</si>
  <si>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</si>
  <si>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</si>
  <si>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</si>
  <si>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</si>
  <si>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</si>
  <si>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</si>
  <si>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</si>
  <si>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</si>
  <si>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</si>
  <si>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</si>
  <si>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</si>
  <si>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</si>
  <si>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</si>
  <si>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</si>
  <si>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</si>
  <si>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</si>
  <si>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</si>
  <si>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</si>
  <si>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</si>
  <si>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</si>
  <si>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</si>
  <si>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</si>
  <si>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</si>
  <si>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</si>
  <si>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</si>
  <si>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</si>
  <si>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</si>
  <si>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</si>
  <si>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</si>
  <si>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</si>
  <si>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</si>
  <si>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</si>
  <si>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</si>
  <si>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</si>
  <si>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</si>
  <si>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</si>
  <si>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</si>
  <si>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</si>
  <si>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</si>
  <si>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</si>
  <si>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</si>
  <si>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</si>
  <si>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</si>
  <si>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</si>
  <si>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</si>
  <si>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</si>
  <si>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</si>
  <si>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</si>
  <si>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</si>
  <si>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</si>
  <si>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</si>
  <si>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</si>
  <si>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</si>
  <si>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</si>
  <si>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</si>
  <si>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</si>
  <si>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</si>
  <si>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</si>
  <si>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</si>
  <si>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</si>
  <si>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</si>
  <si>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</si>
  <si>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</si>
  <si>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</si>
  <si>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</si>
  <si>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</si>
  <si>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</si>
  <si>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</si>
  <si>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</si>
  <si>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</si>
  <si>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</si>
  <si>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</si>
  <si>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</si>
  <si>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</si>
  <si>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</si>
  <si>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</si>
  <si>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</si>
  <si>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</si>
  <si>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</si>
  <si>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</si>
  <si>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</si>
  <si>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</si>
  <si>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</si>
  <si>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</si>
  <si>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</si>
  <si>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</si>
  <si>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</si>
  <si>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</si>
  <si>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</si>
  <si>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</si>
  <si>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</si>
  <si>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</si>
  <si>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</si>
  <si>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</si>
  <si>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</si>
  <si>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</si>
  <si>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</si>
  <si>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</si>
  <si>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</si>
  <si>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</si>
  <si>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</si>
  <si>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</si>
  <si>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</si>
  <si>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</si>
  <si>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</si>
  <si>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</si>
  <si>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</si>
  <si>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</si>
  <si>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</si>
  <si>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</si>
  <si>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</si>
  <si>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</si>
  <si>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</si>
  <si>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</si>
  <si>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</si>
  <si>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</si>
  <si>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</si>
  <si>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</si>
  <si>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</si>
  <si>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</si>
  <si>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</si>
  <si>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</si>
  <si>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</si>
  <si>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</si>
  <si>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</si>
  <si>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</si>
  <si>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</si>
  <si>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</si>
  <si>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</si>
  <si>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</si>
  <si>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</si>
  <si>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</si>
  <si>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</si>
  <si>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</si>
  <si>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</si>
  <si>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</si>
  <si>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</si>
  <si>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</si>
  <si>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</si>
  <si>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</si>
  <si>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</si>
  <si>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</si>
  <si>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</si>
  <si>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</si>
  <si>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</si>
  <si>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</si>
  <si>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</si>
  <si>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</si>
  <si>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</si>
  <si>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</si>
  <si>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</si>
  <si>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</si>
  <si>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</si>
  <si>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</si>
  <si>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</si>
  <si>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</si>
  <si>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</si>
  <si>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</si>
  <si>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</si>
  <si>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</si>
  <si>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</si>
  <si>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</si>
  <si>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</si>
  <si>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</si>
  <si>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</si>
  <si>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</si>
  <si>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</si>
  <si>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</si>
  <si>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</si>
  <si>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</si>
  <si>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</si>
  <si>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</si>
  <si>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</si>
  <si>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</si>
  <si>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</si>
  <si>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</si>
  <si>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</si>
  <si>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</si>
  <si>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</si>
  <si>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</si>
  <si>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</si>
  <si>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</si>
  <si>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</si>
  <si>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</si>
  <si>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</si>
  <si>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</si>
  <si>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</si>
  <si>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</si>
  <si>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</si>
  <si>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</si>
  <si>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</si>
  <si>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</si>
  <si>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</si>
  <si>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</si>
  <si>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</si>
  <si>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</si>
  <si>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</si>
  <si>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</si>
  <si>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</si>
  <si>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</si>
  <si>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</si>
  <si>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</si>
  <si>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</si>
  <si>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</si>
  <si>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</si>
  <si>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</si>
  <si>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</si>
  <si>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</si>
  <si>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</si>
  <si>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</si>
  <si>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</si>
  <si>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</si>
  <si>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</si>
  <si>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</si>
  <si>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</si>
  <si>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</si>
  <si>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</si>
  <si>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</si>
  <si>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</si>
  <si>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</si>
  <si>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</si>
  <si>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</si>
  <si>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</si>
  <si>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</si>
  <si>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</si>
  <si>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</si>
  <si>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</si>
  <si>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</si>
  <si>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</si>
  <si>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</si>
  <si>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</si>
  <si>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</si>
  <si>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</si>
  <si>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</si>
  <si>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</si>
  <si>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</si>
  <si>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</si>
  <si>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</si>
  <si>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</si>
  <si>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</si>
  <si>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</si>
  <si>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</si>
  <si>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</si>
  <si>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</si>
  <si>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</si>
  <si>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</si>
  <si>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</si>
  <si>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</si>
  <si>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</si>
  <si>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</si>
  <si>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</si>
  <si>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</si>
  <si>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</si>
  <si>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</si>
  <si>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</si>
  <si>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</si>
  <si>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</si>
  <si>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</si>
  <si>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</si>
  <si>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</si>
  <si>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</si>
  <si>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</si>
  <si>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</si>
  <si>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</si>
  <si>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</si>
  <si>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</si>
  <si>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</si>
  <si>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</si>
  <si>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</si>
  <si>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</si>
  <si>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</si>
  <si>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</si>
  <si>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</si>
  <si>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</si>
  <si>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</si>
  <si>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</si>
  <si>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</si>
  <si>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</si>
  <si>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</si>
  <si>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</si>
  <si>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</si>
  <si>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</si>
  <si>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</si>
  <si>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</si>
  <si>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</si>
  <si>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</si>
  <si>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</si>
  <si>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</si>
  <si>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</si>
  <si>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</si>
  <si>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</si>
  <si>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</si>
  <si>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</si>
  <si>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</si>
  <si>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</si>
  <si>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</si>
  <si>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</si>
  <si>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</si>
  <si>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</si>
  <si>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</si>
  <si>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</si>
  <si>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</si>
  <si>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</si>
  <si>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</si>
  <si>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</si>
  <si>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</si>
  <si>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</si>
  <si>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</si>
  <si>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</si>
  <si>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</si>
  <si>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</si>
  <si>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</si>
  <si>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</si>
  <si>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</si>
  <si>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</si>
  <si>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</si>
  <si>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</si>
  <si>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</si>
  <si>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</si>
  <si>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</si>
  <si>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</si>
  <si>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</si>
  <si>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</si>
  <si>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</si>
  <si>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</si>
  <si>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</si>
  <si>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</si>
  <si>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</si>
  <si>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</si>
  <si>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</si>
  <si>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</si>
  <si>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</si>
  <si>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</si>
  <si>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</si>
  <si>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</si>
  <si>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</si>
  <si>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</si>
  <si>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</si>
  <si>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</si>
  <si>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</si>
  <si>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</si>
  <si>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</si>
  <si>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</si>
  <si>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</si>
  <si>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</si>
  <si>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</si>
  <si>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</si>
  <si>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</si>
  <si>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</si>
  <si>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</si>
  <si>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</si>
  <si>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</si>
  <si>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</si>
  <si>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</si>
  <si>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</si>
  <si>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</si>
  <si>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</si>
  <si>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</si>
  <si>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</si>
  <si>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</si>
  <si>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</si>
  <si>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</si>
  <si>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</si>
  <si>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</si>
  <si>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</si>
  <si>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</si>
  <si>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</si>
  <si>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</si>
  <si>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</si>
  <si>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</si>
  <si>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</si>
  <si>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</si>
  <si>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</si>
  <si>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</si>
  <si>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</si>
  <si>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</si>
  <si>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</si>
  <si>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</si>
  <si>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</si>
  <si>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</si>
  <si>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</si>
  <si>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</si>
  <si>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</si>
  <si>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</si>
  <si>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</si>
  <si>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</si>
  <si>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</si>
  <si>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</si>
  <si>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</si>
  <si>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</si>
  <si>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</si>
  <si>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</si>
  <si>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</si>
  <si>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</si>
  <si>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</si>
  <si>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</si>
  <si>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</si>
  <si>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</si>
  <si>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</si>
  <si>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</si>
  <si>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</si>
  <si>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</si>
  <si>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</si>
  <si>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</si>
  <si>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</si>
  <si>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</si>
  <si>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</si>
  <si>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</si>
  <si>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</si>
  <si>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</si>
  <si>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</si>
  <si>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</si>
  <si>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</si>
  <si>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</si>
  <si>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</si>
  <si>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</si>
  <si>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</si>
  <si>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</si>
  <si>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</si>
  <si>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</si>
  <si>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</si>
  <si>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</si>
  <si>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</si>
  <si>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</si>
  <si>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</si>
  <si>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</si>
  <si>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</si>
  <si>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</si>
  <si>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</si>
  <si>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</si>
  <si>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</si>
  <si>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</si>
  <si>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</si>
  <si>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</si>
  <si>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</si>
  <si>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</si>
  <si>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</si>
  <si>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</si>
  <si>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</si>
  <si>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</si>
  <si>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</si>
  <si>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</si>
  <si>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</si>
  <si>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</si>
  <si>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</si>
  <si>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</si>
  <si>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</si>
  <si>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</si>
  <si>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</si>
  <si>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</si>
  <si>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</si>
  <si>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</si>
  <si>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</si>
  <si>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</si>
  <si>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</si>
  <si>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</si>
  <si>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</si>
  <si>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</si>
  <si>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</si>
  <si>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</si>
  <si>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</si>
  <si>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</si>
  <si>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</si>
  <si>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</si>
  <si>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</si>
  <si>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</si>
  <si>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</si>
  <si>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</si>
  <si>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</si>
  <si>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</si>
  <si>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</si>
  <si>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</si>
  <si>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</si>
  <si>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</si>
  <si>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</si>
  <si>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</si>
  <si>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</si>
  <si>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</si>
  <si>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</si>
  <si>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</si>
  <si>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</si>
  <si>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</si>
  <si>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</si>
  <si>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</si>
  <si>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</si>
  <si>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</si>
  <si>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</si>
  <si>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</si>
  <si>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</si>
  <si>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</si>
  <si>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</si>
  <si>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</si>
  <si>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</si>
  <si>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</si>
  <si>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</si>
  <si>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</si>
  <si>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</si>
  <si>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</si>
  <si>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</si>
  <si>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</si>
  <si>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</si>
  <si>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</si>
  <si>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</si>
  <si>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</si>
  <si>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</si>
  <si>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</si>
  <si>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</si>
  <si>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</si>
  <si>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</si>
  <si>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</si>
  <si>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</si>
  <si>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</si>
  <si>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</si>
  <si>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</si>
  <si>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</si>
  <si>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</si>
  <si>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</si>
  <si>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</si>
  <si>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</si>
  <si>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</si>
  <si>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</si>
  <si>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</si>
  <si>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</si>
  <si>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</si>
  <si>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</si>
  <si>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</si>
  <si>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</si>
  <si>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</si>
  <si>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</si>
  <si>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</si>
  <si>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</si>
  <si>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</si>
  <si>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</si>
  <si>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</si>
  <si>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</si>
  <si>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</si>
  <si>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</si>
  <si>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</si>
  <si>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</si>
  <si>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</si>
  <si>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</si>
  <si>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</si>
  <si>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</si>
  <si>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</si>
  <si>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</si>
  <si>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</si>
  <si>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</si>
  <si>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</si>
  <si>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</si>
  <si>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</si>
  <si>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</si>
  <si>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</si>
  <si>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</si>
  <si>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</si>
  <si>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</si>
  <si>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</si>
  <si>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</si>
  <si>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</si>
  <si>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</si>
  <si>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</si>
  <si>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</si>
  <si>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</si>
  <si>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</si>
  <si>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</si>
  <si>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</si>
  <si>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</si>
  <si>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</si>
  <si>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</si>
  <si>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</si>
  <si>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</si>
  <si>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</si>
  <si>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</si>
  <si>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</si>
  <si>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</si>
  <si>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</si>
  <si>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</si>
  <si>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</si>
  <si>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</si>
  <si>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</si>
  <si>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</si>
  <si>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</si>
  <si>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</si>
  <si>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</si>
  <si>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</si>
  <si>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</si>
  <si>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</si>
  <si>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</si>
  <si>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</si>
  <si>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</si>
  <si>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</si>
  <si>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</si>
  <si>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</si>
  <si>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</si>
  <si>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</si>
  <si>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</si>
  <si>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</si>
  <si>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</si>
  <si>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</si>
  <si>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</si>
  <si>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</si>
  <si>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</si>
  <si>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</si>
  <si>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</si>
  <si>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</si>
  <si>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</si>
  <si>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</si>
  <si>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</si>
  <si>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</si>
  <si>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</si>
  <si>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</si>
  <si>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</si>
  <si>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</si>
  <si>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</si>
  <si>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</si>
  <si>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</si>
  <si>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</si>
  <si>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</si>
  <si>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</si>
  <si>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</si>
  <si>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</si>
  <si>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</si>
  <si>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</si>
  <si>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</si>
  <si>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</si>
  <si>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</si>
  <si>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</si>
  <si>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</si>
  <si>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</si>
  <si>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</si>
  <si>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</si>
  <si>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</si>
  <si>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</si>
  <si>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</si>
  <si>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</si>
  <si>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</si>
  <si>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</si>
  <si>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</si>
  <si>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</si>
  <si>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</si>
  <si>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</si>
  <si>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</si>
  <si>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</si>
  <si>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</si>
  <si>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</si>
  <si>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</si>
  <si>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</si>
  <si>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</si>
  <si>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</si>
  <si>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</si>
  <si>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</si>
  <si>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</si>
  <si>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</si>
  <si>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</si>
  <si>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</si>
  <si>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</si>
  <si>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</si>
  <si>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</si>
  <si>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</si>
  <si>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</si>
  <si>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</si>
  <si>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</si>
  <si>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</si>
  <si>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</si>
  <si>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</si>
  <si>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</si>
  <si>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</si>
  <si>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</si>
  <si>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</si>
  <si>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</si>
  <si>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</si>
  <si>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</si>
  <si>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</si>
  <si>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</si>
  <si>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</si>
  <si>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</si>
  <si>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</si>
  <si>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</si>
  <si>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</si>
  <si>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</si>
  <si>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</si>
  <si>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</si>
  <si>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</si>
  <si>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</si>
  <si>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</si>
  <si>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</si>
  <si>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</si>
  <si>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</si>
  <si>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</si>
  <si>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</si>
  <si>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</si>
  <si>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</si>
  <si>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</si>
  <si>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</si>
  <si>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</si>
  <si>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</si>
  <si>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</si>
  <si>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</si>
  <si>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</si>
  <si>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</si>
  <si>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</si>
  <si>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</si>
  <si>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</si>
  <si>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</si>
  <si>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</si>
  <si>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</si>
  <si>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</si>
  <si>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</si>
  <si>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</si>
  <si>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</si>
  <si>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</si>
  <si>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</si>
  <si>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</si>
  <si>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</si>
  <si>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</si>
  <si>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</si>
  <si>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</si>
  <si>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</si>
  <si>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</si>
  <si>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</si>
  <si>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</si>
  <si>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</si>
  <si>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</si>
  <si>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</si>
  <si>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</si>
  <si>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</si>
  <si>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</si>
  <si>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</si>
  <si>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</si>
  <si>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</si>
  <si>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</si>
  <si>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</si>
  <si>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</si>
  <si>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</si>
  <si>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</si>
  <si>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</si>
  <si>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</si>
  <si>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</si>
  <si>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</si>
  <si>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</si>
  <si>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</si>
  <si>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</si>
  <si>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</si>
  <si>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</si>
  <si>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</si>
  <si>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</si>
  <si>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</si>
  <si>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</si>
  <si>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</si>
  <si>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</si>
  <si>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</si>
  <si>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</si>
  <si>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</si>
  <si>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</si>
  <si>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</si>
  <si>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</si>
  <si>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</si>
  <si>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</si>
  <si>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</si>
  <si>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</si>
  <si>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</si>
  <si>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</si>
  <si>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</si>
  <si>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</si>
  <si>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</si>
  <si>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</si>
  <si>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</si>
  <si>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</si>
  <si>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</si>
  <si>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</si>
  <si>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</si>
  <si>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</si>
  <si>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</si>
  <si>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</si>
  <si>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</si>
  <si>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</si>
  <si>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</si>
  <si>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</si>
  <si>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</si>
  <si>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</si>
  <si>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</si>
  <si>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</si>
  <si>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</si>
  <si>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</si>
  <si>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</si>
  <si>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</si>
  <si>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</si>
  <si>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</si>
  <si>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</si>
  <si>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</si>
  <si>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</si>
  <si>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</si>
  <si>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</si>
  <si>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</si>
  <si>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</si>
  <si>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</si>
  <si>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</si>
  <si>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</si>
  <si>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</si>
  <si>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</si>
  <si>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</si>
  <si>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</si>
  <si>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</si>
  <si>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</si>
  <si>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</si>
  <si>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</si>
  <si>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</si>
  <si>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</si>
  <si>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</si>
  <si>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</si>
  <si>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</si>
  <si>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</si>
  <si>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</si>
  <si>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</si>
  <si>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</si>
  <si>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</si>
  <si>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</si>
  <si>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</si>
  <si>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</si>
  <si>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</si>
  <si>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</si>
  <si>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</si>
  <si>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</si>
  <si>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</si>
  <si>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</si>
  <si>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</si>
  <si>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</si>
  <si>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</si>
  <si>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</si>
  <si>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</si>
  <si>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</si>
  <si>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</si>
  <si>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</si>
  <si>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</si>
  <si>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</si>
  <si>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</si>
  <si>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</si>
  <si>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</si>
  <si>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</si>
  <si>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</si>
  <si>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</si>
  <si>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</si>
  <si>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</si>
  <si>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</si>
  <si>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</si>
  <si>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</si>
  <si>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</si>
  <si>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</si>
  <si>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</si>
  <si>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</si>
  <si>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</si>
  <si>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</si>
  <si>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</si>
  <si>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</si>
  <si>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</si>
  <si>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</si>
  <si>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</si>
  <si>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</si>
  <si>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</si>
  <si>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</si>
  <si>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</si>
  <si>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</si>
  <si>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</si>
  <si>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</si>
  <si>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</si>
  <si>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</si>
  <si>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</si>
  <si>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</si>
  <si>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</si>
  <si>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</si>
  <si>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</si>
  <si>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</si>
  <si>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</si>
  <si>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</si>
  <si>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</si>
  <si>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</si>
  <si>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</si>
  <si>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</si>
  <si>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</si>
  <si>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</si>
  <si>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</si>
  <si>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</si>
  <si>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</si>
  <si>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</si>
  <si>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</si>
  <si>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</si>
  <si>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</si>
  <si>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</si>
  <si>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</si>
  <si>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</si>
  <si>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</si>
  <si>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</si>
  <si>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</si>
  <si>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</si>
  <si>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</si>
  <si>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</si>
  <si>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</si>
  <si>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</si>
  <si>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</si>
  <si>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</si>
  <si>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</si>
  <si>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</si>
  <si>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</si>
  <si>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</si>
  <si>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</si>
  <si>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</si>
  <si>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</si>
  <si>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</si>
  <si>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</si>
  <si>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</si>
  <si>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</si>
  <si>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</si>
  <si>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</si>
  <si>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</si>
  <si>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</si>
  <si>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</si>
  <si>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</si>
  <si>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</si>
  <si>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</si>
  <si>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</si>
  <si>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</si>
  <si>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</si>
  <si>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</si>
  <si>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</si>
  <si>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</si>
  <si>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</si>
  <si>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</si>
  <si>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</si>
  <si>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</si>
  <si>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</si>
  <si>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</si>
  <si>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</si>
  <si>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</si>
  <si>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</si>
  <si>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</si>
  <si>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</si>
  <si>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</si>
  <si>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</si>
  <si>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</si>
  <si>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</si>
  <si>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</si>
  <si>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</si>
  <si>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</si>
  <si>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</si>
  <si>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</si>
  <si>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</si>
  <si>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</si>
  <si>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</si>
  <si>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</si>
  <si>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</si>
  <si>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</si>
  <si>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</si>
  <si>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</si>
  <si>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</si>
  <si>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</si>
  <si>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</si>
  <si>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</si>
  <si>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</si>
  <si>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</si>
  <si>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</si>
  <si>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</si>
  <si>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</si>
  <si>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</si>
  <si>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</si>
  <si>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</si>
  <si>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</si>
  <si>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</si>
  <si>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</si>
  <si>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</si>
  <si>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</si>
  <si>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</si>
  <si>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</si>
  <si>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</si>
  <si>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</si>
  <si>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</si>
  <si>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</si>
  <si>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</si>
  <si>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</si>
  <si>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</si>
  <si>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</si>
  <si>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</si>
  <si>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</si>
  <si>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</si>
  <si>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</si>
  <si>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</si>
  <si>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</si>
  <si>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</si>
  <si>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</si>
  <si>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</si>
  <si>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</si>
  <si>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</si>
  <si>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</si>
  <si>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</si>
  <si>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</si>
  <si>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</si>
  <si>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</si>
  <si>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</si>
  <si>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</si>
  <si>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</si>
  <si>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</si>
  <si>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</si>
  <si>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</si>
  <si>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</si>
  <si>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</si>
  <si>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</si>
  <si>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</si>
  <si>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</si>
  <si>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</si>
  <si>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</si>
  <si>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</si>
  <si>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</si>
  <si>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</si>
  <si>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</si>
  <si>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</si>
  <si>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</si>
  <si>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</si>
  <si>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</si>
  <si>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</si>
  <si>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</si>
  <si>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</si>
  <si>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</si>
  <si>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</si>
  <si>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</si>
  <si>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</si>
  <si>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</si>
  <si>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</si>
  <si>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</si>
  <si>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</si>
  <si>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</si>
  <si>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</si>
  <si>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</si>
  <si>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</si>
  <si>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</si>
  <si>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</si>
  <si>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</si>
  <si>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</si>
  <si>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</si>
  <si>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</si>
  <si>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</si>
  <si>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</si>
  <si>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</si>
  <si>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</si>
  <si>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</si>
  <si>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</si>
  <si>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</si>
  <si>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</si>
  <si>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</si>
  <si>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</si>
  <si>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</si>
  <si>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</si>
  <si>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</si>
  <si>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</si>
  <si>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</si>
  <si>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</si>
  <si>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</si>
  <si>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</si>
  <si>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</si>
  <si>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</si>
  <si>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</si>
  <si>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</si>
  <si>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</si>
  <si>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</si>
  <si>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</si>
  <si>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</si>
  <si>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</si>
  <si>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</si>
  <si>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</si>
  <si>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</si>
  <si>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</si>
  <si>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</si>
  <si>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</si>
  <si>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</si>
  <si>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</si>
  <si>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</si>
  <si>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</si>
  <si>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</si>
  <si>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</si>
  <si>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</si>
  <si>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</si>
  <si>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</si>
  <si>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</si>
  <si>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</si>
  <si>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</si>
  <si>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</si>
  <si>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</si>
  <si>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</si>
  <si>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</si>
  <si>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</si>
  <si>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</si>
  <si>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</si>
  <si>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</si>
  <si>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</si>
  <si>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</si>
  <si>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</si>
  <si>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</si>
  <si>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</si>
  <si>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</si>
  <si>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</si>
  <si>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</si>
  <si>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</si>
  <si>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</si>
  <si>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</si>
  <si>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</si>
  <si>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</si>
  <si>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</si>
  <si>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</si>
  <si>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</si>
  <si>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</si>
  <si>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</si>
  <si>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</si>
  <si>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</si>
  <si>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</si>
  <si>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</si>
  <si>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</si>
  <si>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</si>
  <si>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</si>
  <si>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</si>
  <si>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</si>
  <si>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</si>
  <si>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</si>
  <si>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</si>
  <si>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</si>
  <si>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</si>
  <si>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</si>
  <si>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</si>
  <si>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</si>
  <si>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</si>
  <si>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</si>
  <si>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</si>
  <si>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</si>
  <si>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</si>
  <si>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</si>
  <si>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</si>
  <si>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</si>
  <si>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</si>
  <si>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</si>
  <si>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</si>
  <si>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</si>
  <si>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</si>
  <si>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</si>
  <si>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</si>
  <si>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</si>
  <si>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</si>
  <si>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</si>
  <si>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</si>
  <si>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</si>
  <si>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</si>
  <si>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</si>
  <si>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</si>
  <si>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</si>
  <si>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</si>
  <si>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</si>
  <si>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</si>
  <si>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</si>
  <si>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</si>
  <si>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</si>
  <si>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</si>
  <si>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</si>
  <si>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</si>
  <si>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</si>
  <si>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</si>
  <si>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</si>
  <si>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</si>
  <si>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</si>
  <si>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</si>
  <si>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</si>
  <si>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</si>
  <si>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</si>
  <si>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</si>
  <si>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</si>
  <si>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</si>
  <si>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</si>
  <si>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</si>
  <si>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</si>
  <si>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</si>
  <si>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</si>
  <si>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</si>
  <si>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</si>
  <si>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</si>
  <si>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</si>
  <si>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</si>
  <si>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</si>
  <si>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</si>
  <si>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</si>
  <si>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</si>
  <si>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</si>
  <si>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</si>
  <si>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</si>
  <si>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</si>
  <si>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</si>
  <si>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</si>
  <si>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</si>
  <si>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</si>
  <si>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</si>
  <si>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</si>
  <si>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</si>
  <si>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</si>
  <si>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</si>
  <si>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</si>
  <si>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</si>
  <si>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</si>
  <si>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</si>
  <si>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</si>
  <si>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</si>
  <si>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</si>
  <si>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</si>
  <si>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</si>
  <si>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</si>
  <si>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</si>
  <si>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</si>
  <si>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</si>
  <si>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</si>
  <si>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</si>
  <si>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</si>
  <si>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</si>
  <si>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</si>
  <si>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</si>
  <si>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</si>
  <si>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</si>
  <si>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</si>
  <si>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</si>
  <si>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</si>
  <si>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</si>
  <si>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</si>
  <si>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</si>
  <si>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</si>
  <si>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</si>
  <si>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</si>
  <si>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</si>
  <si>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</si>
  <si>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</si>
  <si>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</si>
  <si>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</si>
  <si>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</si>
  <si>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</si>
  <si>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</si>
  <si>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</si>
  <si>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</si>
  <si>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</si>
  <si>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</si>
  <si>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</si>
  <si>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</si>
  <si>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</si>
  <si>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</si>
  <si>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</si>
  <si>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</si>
  <si>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</si>
  <si>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</si>
  <si>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</si>
  <si>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</si>
  <si>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</si>
  <si>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</si>
  <si>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</si>
  <si>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</si>
  <si>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</si>
  <si>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</si>
  <si>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</si>
  <si>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</si>
  <si>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</si>
  <si>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</si>
  <si>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</si>
  <si>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</si>
  <si>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</si>
  <si>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</si>
  <si>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</si>
  <si>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</si>
  <si>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</si>
  <si>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</si>
  <si>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</si>
  <si>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</si>
  <si>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</si>
  <si>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</si>
  <si>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</si>
  <si>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</si>
  <si>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</si>
  <si>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</si>
  <si>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</si>
  <si>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</si>
  <si>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</si>
  <si>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</si>
  <si>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</si>
  <si>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</si>
  <si>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</si>
  <si>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</si>
  <si>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</si>
  <si>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</si>
  <si>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</si>
  <si>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</si>
  <si>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</si>
  <si>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</si>
  <si>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</si>
  <si>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</si>
  <si>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</si>
  <si>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</si>
  <si>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</si>
  <si>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</si>
  <si>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</si>
  <si>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</si>
  <si>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</si>
  <si>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</si>
  <si>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</si>
  <si>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</si>
  <si>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</si>
  <si>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</si>
  <si>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</si>
  <si>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</si>
  <si>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</si>
  <si>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</si>
  <si>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</si>
  <si>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</si>
  <si>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</si>
  <si>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</si>
  <si>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</si>
  <si>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</si>
  <si>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</si>
  <si>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</si>
  <si>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</si>
  <si>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</si>
  <si>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</si>
  <si>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</si>
  <si>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</si>
  <si>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</si>
  <si>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</si>
  <si>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</si>
  <si>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</si>
  <si>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</si>
  <si>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</si>
  <si>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</si>
  <si>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</si>
  <si>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</si>
  <si>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</si>
  <si>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</si>
  <si>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</si>
  <si>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</si>
  <si>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</si>
  <si>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</si>
  <si>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</si>
  <si>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</si>
  <si>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</si>
  <si>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</si>
  <si>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</si>
  <si>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</si>
  <si>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</si>
  <si>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</si>
  <si>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</si>
  <si>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</si>
  <si>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</si>
  <si>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</si>
  <si>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</si>
  <si>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</si>
  <si>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</si>
  <si>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</si>
  <si>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</si>
  <si>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</si>
  <si>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</si>
  <si>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</si>
  <si>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</si>
  <si>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</si>
  <si>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</si>
  <si>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</si>
  <si>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</si>
  <si>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</si>
  <si>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</si>
  <si>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</si>
  <si>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</si>
  <si>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</si>
  <si>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</si>
  <si>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</si>
  <si>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</si>
  <si>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</si>
  <si>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</si>
  <si>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</si>
  <si>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</si>
  <si>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</si>
  <si>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</si>
  <si>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</si>
  <si>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</si>
  <si>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</si>
  <si>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</si>
  <si>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</si>
  <si>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</si>
  <si>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</si>
  <si>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</si>
  <si>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</si>
  <si>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</si>
  <si>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</si>
  <si>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</si>
  <si>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</si>
  <si>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</si>
  <si>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</si>
  <si>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</si>
  <si>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</si>
  <si>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</si>
  <si>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</si>
  <si>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</si>
  <si>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</si>
  <si>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</si>
  <si>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</si>
  <si>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</si>
  <si>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</si>
  <si>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</si>
  <si>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</si>
  <si>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</si>
  <si>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</si>
  <si>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</si>
  <si>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</si>
  <si>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</si>
  <si>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</si>
  <si>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</si>
  <si>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</si>
  <si>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</si>
  <si>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</si>
  <si>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</si>
  <si>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</si>
  <si>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</si>
  <si>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</si>
  <si>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</si>
  <si>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</si>
  <si>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</si>
  <si>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</si>
  <si>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</si>
  <si>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</si>
  <si>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</si>
  <si>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</si>
  <si>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</si>
  <si>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</si>
  <si>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</si>
  <si>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</si>
  <si>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</si>
  <si>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</si>
  <si>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</si>
  <si>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</si>
  <si>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</si>
  <si>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</si>
  <si>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</si>
  <si>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</si>
  <si>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</si>
  <si>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</si>
  <si>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</si>
  <si>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</si>
  <si>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</si>
  <si>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</si>
  <si>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</si>
  <si>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</si>
  <si>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</si>
  <si>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</si>
  <si>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</si>
  <si>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</si>
  <si>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</si>
  <si>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</si>
  <si>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</si>
  <si>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</si>
  <si>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</si>
  <si>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</si>
  <si>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</si>
  <si>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</si>
  <si>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</si>
  <si>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</si>
  <si>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</si>
  <si>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</si>
  <si>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</si>
  <si>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</si>
  <si>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</si>
  <si>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</si>
  <si>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</si>
  <si>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</si>
  <si>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</si>
  <si>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</si>
  <si>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</si>
  <si>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</si>
  <si>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</si>
  <si>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</si>
  <si>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</si>
  <si>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</si>
  <si>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</si>
  <si>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</si>
  <si>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</si>
  <si>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</si>
  <si>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</si>
  <si>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</si>
  <si>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</si>
  <si>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</si>
  <si>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</si>
  <si>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</si>
  <si>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</si>
  <si>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</si>
  <si>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</si>
  <si>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</si>
  <si>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</si>
  <si>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</si>
  <si>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</si>
  <si>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</si>
  <si>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</si>
  <si>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</si>
  <si>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</si>
  <si>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</si>
  <si>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</si>
  <si>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</si>
  <si>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</si>
  <si>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</si>
  <si>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</si>
  <si>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</si>
  <si>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</si>
  <si>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</si>
  <si>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</si>
  <si>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</si>
  <si>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</si>
  <si>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</si>
  <si>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</si>
  <si>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</si>
  <si>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</si>
  <si>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</si>
  <si>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</si>
  <si>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</si>
  <si>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</si>
  <si>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</si>
  <si>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</si>
  <si>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</si>
  <si>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</si>
  <si>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</si>
  <si>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</si>
  <si>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</si>
  <si>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</si>
  <si>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</si>
  <si>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</si>
  <si>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</si>
  <si>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</si>
  <si>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</si>
  <si>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</si>
  <si>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</si>
  <si>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</si>
  <si>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</si>
  <si>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</si>
  <si>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</si>
  <si>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</si>
  <si>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</si>
  <si>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</si>
  <si>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</si>
  <si>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</si>
  <si>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</si>
  <si>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</si>
  <si>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</si>
  <si>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</si>
  <si>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</si>
  <si>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</si>
  <si>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</si>
  <si>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</si>
  <si>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</si>
  <si>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</si>
  <si>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</si>
  <si>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</si>
  <si>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</si>
  <si>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</si>
  <si>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</si>
  <si>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</si>
  <si>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</si>
  <si>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</si>
  <si>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</si>
  <si>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</si>
  <si>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</si>
  <si>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</si>
  <si>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</si>
  <si>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</si>
  <si>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</si>
  <si>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</si>
  <si>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</si>
  <si>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</si>
  <si>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</si>
  <si>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</si>
  <si>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</si>
  <si>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</si>
  <si>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</si>
  <si>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</si>
  <si>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</si>
  <si>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</si>
  <si>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</si>
  <si>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</si>
  <si>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</si>
  <si>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</si>
  <si>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</si>
  <si>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</si>
  <si>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</si>
  <si>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</si>
  <si>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</si>
  <si>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</si>
  <si>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</si>
  <si>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</si>
  <si>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</si>
  <si>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</si>
  <si>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</si>
  <si>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</si>
  <si>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</si>
  <si>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</si>
  <si>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</si>
  <si>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</si>
  <si>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</si>
  <si>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</si>
  <si>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</si>
  <si>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</si>
  <si>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</si>
  <si>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</si>
  <si>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</si>
  <si>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</si>
  <si>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</si>
  <si>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</si>
  <si>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</si>
  <si>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</si>
  <si>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</si>
  <si>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</si>
  <si>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</si>
  <si>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</si>
  <si>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</si>
  <si>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</si>
  <si>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</si>
  <si>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</si>
  <si>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</si>
  <si>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</si>
  <si>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</si>
  <si>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</si>
  <si>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</si>
  <si>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</si>
  <si>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</si>
  <si>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</si>
  <si>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</si>
  <si>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</si>
  <si>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</si>
  <si>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</si>
  <si>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</si>
  <si>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</si>
  <si>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</si>
  <si>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</si>
  <si>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</si>
  <si>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</si>
  <si>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</si>
  <si>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</si>
  <si>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</si>
  <si>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</si>
  <si>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</si>
  <si>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</si>
  <si>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</si>
  <si>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</si>
  <si>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</si>
  <si>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</si>
  <si>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</si>
  <si>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</si>
  <si>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</si>
  <si>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</si>
  <si>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</si>
  <si>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</si>
  <si>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</si>
  <si>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</si>
  <si>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</si>
  <si>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</si>
  <si>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</si>
  <si>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</si>
  <si>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</si>
  <si>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</si>
  <si>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</si>
  <si>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</si>
  <si>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</si>
  <si>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</si>
  <si>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</si>
  <si>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</si>
  <si>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</si>
  <si>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</si>
  <si>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</si>
  <si>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</si>
  <si>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</si>
  <si>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</si>
  <si>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</si>
  <si>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</si>
  <si>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</si>
  <si>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</si>
  <si>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</si>
  <si>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</si>
  <si>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</si>
  <si>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</si>
  <si>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</si>
  <si>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</si>
  <si>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</si>
  <si>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</si>
  <si>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</si>
  <si>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</si>
  <si>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</si>
  <si>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</si>
  <si>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</si>
  <si>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</si>
  <si>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</si>
  <si>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</si>
  <si>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</si>
  <si>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</si>
  <si>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</si>
  <si>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</si>
  <si>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</si>
  <si>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</si>
  <si>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</si>
  <si>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</si>
  <si>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</si>
  <si>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</si>
  <si>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</si>
  <si>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</si>
  <si>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</si>
  <si>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</si>
  <si>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</si>
  <si>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</si>
  <si>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</si>
  <si>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</si>
  <si>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</si>
  <si>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</si>
  <si>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</si>
  <si>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</si>
  <si>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</si>
  <si>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</si>
  <si>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</si>
  <si>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</si>
  <si>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</si>
  <si>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</si>
  <si>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</si>
  <si>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</si>
  <si>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</si>
  <si>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</si>
  <si>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</si>
  <si>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</si>
  <si>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</si>
  <si>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</si>
  <si>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</si>
  <si>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</si>
  <si>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</si>
  <si>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</si>
  <si>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</si>
  <si>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</si>
  <si>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</si>
  <si>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</si>
  <si>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</si>
  <si>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</si>
  <si>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</si>
  <si>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</si>
  <si>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</si>
  <si>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</si>
  <si>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</si>
  <si>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</si>
  <si>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</si>
  <si>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</si>
  <si>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</si>
  <si>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</si>
  <si>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</si>
  <si>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</si>
  <si>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</si>
  <si>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</si>
  <si>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</si>
  <si>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</si>
  <si>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</si>
  <si>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</si>
  <si>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</si>
  <si>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</si>
  <si>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</si>
  <si>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</si>
  <si>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</si>
  <si>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</si>
  <si>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</si>
  <si>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</si>
  <si>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</si>
  <si>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</si>
  <si>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</si>
  <si>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</si>
  <si>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</si>
  <si>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</si>
  <si>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</si>
  <si>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</si>
  <si>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</si>
  <si>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</si>
  <si>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</si>
  <si>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</si>
  <si>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</si>
  <si>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</si>
  <si>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</si>
  <si>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</si>
  <si>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</si>
  <si>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</si>
  <si>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</si>
  <si>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</si>
  <si>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</si>
  <si>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</si>
  <si>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</si>
  <si>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</si>
  <si>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</si>
  <si>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</si>
  <si>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</si>
  <si>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</si>
  <si>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</si>
  <si>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</si>
  <si>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</si>
  <si>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</si>
  <si>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</si>
  <si>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</si>
  <si>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</si>
  <si>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</si>
  <si>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</si>
  <si>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</si>
  <si>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</si>
  <si>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</si>
  <si>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</si>
  <si>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</si>
  <si>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</si>
  <si>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</si>
  <si>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</si>
  <si>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</si>
  <si>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</si>
  <si>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</si>
  <si>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</si>
  <si>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</si>
  <si>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</si>
  <si>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</si>
  <si>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</si>
  <si>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</si>
  <si>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</si>
  <si>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</si>
  <si>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</si>
  <si>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</si>
  <si>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</si>
  <si>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</si>
  <si>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</si>
  <si>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</si>
  <si>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</si>
  <si>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</si>
  <si>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</si>
  <si>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</si>
  <si>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</si>
  <si>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</si>
  <si>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</si>
  <si>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</si>
  <si>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</si>
  <si>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</si>
  <si>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</si>
  <si>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</si>
  <si>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</si>
  <si>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</si>
  <si>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</si>
  <si>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</si>
  <si>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</si>
  <si>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</si>
  <si>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</si>
  <si>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</si>
  <si>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</si>
  <si>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</si>
  <si>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</si>
  <si>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</si>
  <si>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</si>
  <si>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</si>
  <si>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</si>
  <si>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</si>
  <si>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</si>
  <si>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</si>
  <si>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</si>
  <si>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</si>
  <si>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</si>
  <si>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</si>
  <si>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</si>
  <si>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</si>
  <si>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</si>
  <si>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</si>
  <si>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</si>
  <si>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</si>
  <si>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</si>
  <si>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</si>
  <si>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</si>
  <si>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</si>
  <si>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</si>
  <si>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</si>
  <si>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</si>
  <si>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</si>
  <si>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</si>
  <si>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</si>
  <si>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</si>
  <si>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</si>
  <si>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</si>
  <si>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</si>
  <si>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</si>
  <si>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</si>
  <si>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</si>
  <si>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</si>
  <si>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</si>
  <si>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</si>
  <si>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</si>
  <si>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</si>
  <si>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</si>
  <si>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</si>
  <si>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</si>
  <si>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</si>
  <si>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</si>
  <si>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</si>
  <si>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</si>
  <si>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</si>
  <si>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</si>
  <si>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</si>
  <si>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</si>
  <si>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</si>
  <si>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</si>
  <si>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</si>
  <si>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</si>
  <si>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</si>
  <si>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</si>
  <si>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</si>
  <si>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</si>
  <si>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</si>
  <si>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</si>
  <si>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</si>
  <si>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</si>
  <si>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</si>
  <si>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</si>
  <si>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</si>
  <si>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</si>
  <si>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</si>
  <si>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</si>
  <si>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</si>
  <si>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</si>
  <si>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</si>
  <si>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</si>
  <si>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</si>
  <si>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</si>
  <si>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</si>
  <si>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</si>
  <si>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</si>
  <si>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</si>
  <si>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</si>
  <si>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</si>
  <si>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</si>
  <si>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</si>
  <si>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</si>
  <si>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</si>
  <si>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</si>
  <si>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</si>
  <si>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</si>
  <si>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</si>
  <si>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</si>
  <si>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</si>
  <si>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</si>
  <si>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</si>
  <si>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</si>
  <si>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</si>
  <si>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</si>
  <si>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</si>
  <si>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</si>
  <si>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</si>
  <si>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</si>
  <si>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</si>
  <si>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</si>
  <si>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</si>
  <si>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</si>
  <si>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</si>
  <si>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</si>
  <si>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</si>
  <si>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</si>
  <si>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</si>
  <si>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</si>
  <si>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</si>
  <si>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</si>
  <si>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</si>
  <si>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</si>
  <si>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</si>
  <si>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</si>
  <si>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</si>
  <si>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</si>
  <si>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</si>
  <si>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</si>
  <si>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</si>
  <si>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</si>
  <si>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</si>
  <si>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</si>
  <si>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</si>
  <si>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</si>
  <si>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</si>
  <si>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</si>
  <si>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</si>
  <si>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</si>
  <si>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</si>
  <si>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</si>
  <si>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</si>
  <si>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</si>
  <si>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</si>
  <si>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</si>
  <si>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</si>
  <si>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</si>
  <si>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</si>
  <si>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</si>
  <si>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</si>
  <si>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</si>
  <si>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</si>
  <si>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</si>
  <si>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</si>
  <si>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</si>
  <si>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</si>
  <si>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</si>
  <si>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</si>
  <si>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</si>
  <si>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</si>
  <si>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</si>
  <si>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</si>
  <si>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</si>
  <si>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</si>
  <si>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</si>
  <si>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</si>
  <si>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</si>
  <si>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</si>
  <si>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</si>
  <si>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</si>
  <si>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</si>
  <si>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</si>
  <si>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</si>
  <si>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</si>
  <si>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</si>
  <si>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</si>
  <si>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</si>
  <si>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</si>
  <si>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</si>
  <si>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</si>
  <si>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</si>
  <si>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</si>
  <si>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</si>
  <si>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</si>
  <si>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</si>
  <si>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</si>
  <si>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</si>
  <si>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</si>
  <si>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</si>
  <si>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</si>
  <si>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</si>
  <si>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</si>
  <si>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</si>
  <si>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</si>
  <si>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</si>
  <si>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</si>
  <si>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</si>
  <si>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</si>
  <si>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</si>
  <si>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</si>
  <si>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</si>
  <si>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</si>
  <si>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</si>
  <si>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</si>
  <si>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</si>
  <si>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</si>
  <si>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</si>
  <si>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</si>
  <si>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</si>
  <si>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</si>
  <si>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</si>
  <si>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</si>
  <si>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</si>
  <si>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</si>
  <si>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</si>
  <si>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</si>
  <si>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</si>
  <si>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</si>
  <si>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</si>
  <si>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</si>
  <si>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</si>
  <si>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</si>
  <si>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</si>
  <si>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</si>
  <si>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</si>
  <si>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</si>
  <si>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</si>
  <si>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</si>
  <si>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</si>
  <si>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</si>
  <si>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</si>
  <si>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</si>
  <si>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</si>
  <si>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</si>
  <si>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</si>
  <si>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</si>
  <si>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</si>
  <si>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</si>
  <si>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</si>
  <si>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</si>
  <si>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</si>
  <si>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</si>
  <si>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</si>
  <si>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</si>
  <si>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</si>
  <si>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</si>
  <si>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</si>
  <si>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</si>
  <si>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</si>
  <si>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</si>
  <si>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</si>
  <si>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</si>
  <si>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</si>
  <si>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</si>
  <si>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</si>
  <si>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</si>
  <si>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</si>
  <si>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</si>
  <si>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</si>
  <si>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</si>
  <si>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</si>
  <si>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</si>
  <si>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</si>
  <si>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</si>
  <si>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</si>
  <si>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</si>
  <si>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</si>
  <si>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</si>
  <si>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</si>
  <si>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</si>
  <si>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</si>
  <si>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</si>
  <si>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</si>
  <si>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</si>
  <si>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</si>
  <si>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</si>
  <si>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</si>
  <si>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</si>
  <si>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</si>
  <si>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</si>
  <si>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</si>
  <si>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</si>
  <si>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</si>
  <si>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</si>
  <si>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</si>
  <si>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</si>
  <si>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</si>
  <si>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</si>
  <si>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</si>
  <si>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</si>
  <si>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</si>
  <si>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</si>
  <si>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</si>
  <si>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</si>
  <si>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</si>
  <si>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</si>
  <si>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</si>
  <si>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</si>
  <si>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</si>
  <si>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</si>
  <si>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</si>
  <si>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</si>
  <si>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</si>
  <si>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</si>
  <si>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</si>
  <si>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</si>
  <si>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</si>
  <si>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</si>
  <si>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</si>
  <si>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</si>
  <si>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</si>
  <si>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</si>
  <si>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</si>
  <si>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</si>
  <si>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</si>
  <si>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</si>
  <si>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</si>
  <si>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</si>
  <si>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</si>
  <si>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</si>
  <si>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</si>
  <si>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</si>
  <si>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</si>
  <si>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</si>
  <si>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</si>
  <si>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</si>
  <si>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</si>
  <si>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</si>
  <si>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</si>
  <si>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</si>
  <si>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</si>
  <si>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</si>
  <si>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</si>
  <si>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</si>
  <si>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</si>
  <si>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</si>
  <si>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</si>
  <si>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</si>
  <si>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</si>
  <si>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</si>
  <si>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</si>
  <si>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</si>
  <si>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</si>
  <si>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</si>
  <si>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</si>
  <si>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</si>
  <si>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</si>
  <si>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</si>
  <si>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</si>
  <si>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</si>
  <si>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</si>
  <si>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</si>
  <si>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</si>
  <si>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</si>
  <si>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</si>
  <si>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</si>
  <si>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</si>
  <si>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</si>
  <si>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</si>
  <si>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</si>
  <si>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</si>
  <si>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</si>
  <si>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</si>
  <si>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</si>
  <si>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</si>
  <si>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</si>
  <si>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</si>
  <si>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</si>
  <si>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</si>
  <si>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</si>
  <si>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</si>
  <si>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</si>
  <si>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</si>
  <si>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</si>
  <si>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</si>
  <si>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</si>
  <si>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</si>
  <si>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</si>
  <si>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</si>
  <si>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</si>
  <si>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</si>
  <si>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</si>
  <si>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</si>
  <si>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</si>
  <si>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</si>
  <si>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</si>
  <si>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</si>
  <si>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</si>
  <si>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</si>
  <si>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</si>
  <si>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</si>
  <si>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</si>
  <si>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</si>
  <si>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</si>
  <si>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</si>
  <si>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</si>
  <si>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</si>
  <si>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</si>
  <si>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</si>
  <si>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</si>
  <si>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</si>
  <si>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</si>
  <si>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</si>
  <si>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</si>
  <si>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</si>
  <si>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</si>
  <si>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</si>
  <si>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</si>
  <si>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</si>
  <si>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</si>
  <si>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</si>
  <si>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</si>
  <si>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</si>
  <si>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</si>
  <si>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</si>
  <si>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</si>
  <si>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</si>
  <si>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</si>
  <si>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</si>
  <si>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</si>
  <si>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</si>
  <si>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</si>
  <si>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</si>
  <si>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</si>
  <si>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</si>
  <si>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</si>
  <si>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</si>
  <si>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</si>
  <si>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</si>
  <si>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</si>
  <si>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</si>
  <si>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</si>
  <si>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</si>
  <si>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</si>
  <si>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</si>
  <si>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</si>
  <si>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</si>
  <si>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</si>
  <si>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</si>
  <si>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</si>
  <si>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</si>
  <si>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</si>
  <si>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</si>
  <si>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</si>
  <si>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</si>
  <si>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</si>
  <si>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</si>
  <si>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</si>
  <si>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</si>
  <si>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</si>
  <si>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</si>
  <si>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</si>
  <si>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</si>
  <si>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</si>
  <si>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</si>
  <si>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</si>
  <si>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</si>
  <si>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</si>
  <si>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</si>
  <si>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</si>
  <si>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</si>
  <si>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</si>
  <si>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</si>
  <si>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</si>
  <si>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</si>
  <si>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</si>
  <si>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</si>
  <si>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</si>
  <si>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</si>
  <si>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</si>
  <si>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</si>
  <si>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</si>
  <si>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</si>
  <si>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</si>
  <si>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</si>
  <si>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</si>
  <si>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</si>
  <si>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</si>
  <si>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</si>
  <si>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</si>
  <si>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</si>
  <si>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</si>
  <si>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</si>
  <si>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</si>
  <si>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</si>
  <si>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</si>
  <si>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</si>
  <si>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</si>
  <si>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</si>
  <si>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</si>
  <si>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</si>
  <si>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</si>
  <si>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</si>
  <si>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</si>
  <si>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</si>
  <si>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</si>
  <si>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</si>
  <si>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</si>
  <si>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</si>
  <si>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</si>
  <si>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</si>
  <si>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</si>
  <si>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</si>
  <si>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</si>
  <si>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</si>
  <si>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</si>
  <si>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</si>
  <si>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</si>
  <si>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</si>
  <si>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</si>
  <si>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</si>
  <si>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</si>
  <si>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</si>
  <si>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</si>
  <si>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</si>
  <si>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</si>
  <si>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</si>
  <si>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</si>
  <si>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</si>
  <si>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</si>
  <si>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</si>
  <si>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</si>
  <si>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</si>
  <si>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</si>
  <si>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</si>
  <si>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</si>
  <si>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</si>
  <si>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</si>
  <si>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</si>
  <si>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</si>
  <si>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</si>
  <si>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</si>
  <si>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</si>
  <si>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</si>
  <si>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</si>
  <si>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</si>
  <si>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</si>
  <si>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</si>
  <si>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</si>
  <si>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</si>
  <si>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</si>
  <si>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</si>
  <si>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</si>
  <si>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</si>
  <si>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</si>
  <si>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</si>
  <si>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</si>
  <si>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</si>
  <si>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</si>
  <si>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</si>
  <si>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</si>
  <si>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</si>
  <si>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</si>
  <si>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</si>
  <si>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</si>
  <si>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</si>
  <si>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</si>
  <si>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</si>
  <si>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</si>
  <si>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</si>
  <si>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</si>
  <si>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</si>
  <si>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</si>
  <si>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</si>
  <si>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</si>
  <si>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</si>
  <si>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</si>
  <si>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</si>
  <si>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</si>
  <si>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</si>
  <si>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</si>
  <si>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</si>
  <si>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</si>
  <si>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</si>
  <si>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</si>
  <si>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</si>
  <si>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</si>
  <si>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</si>
  <si>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</si>
  <si>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</si>
  <si>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</si>
  <si>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</si>
  <si>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</si>
  <si>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</si>
  <si>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</si>
  <si>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</si>
  <si>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</si>
  <si>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</si>
  <si>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</si>
  <si>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</si>
  <si>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</si>
  <si>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</si>
  <si>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</si>
  <si>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</si>
  <si>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</si>
  <si>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</si>
  <si>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</si>
  <si>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</si>
  <si>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</si>
  <si>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</si>
  <si>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</si>
  <si>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</si>
  <si>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</si>
  <si>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</si>
  <si>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</si>
  <si>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</si>
  <si>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</si>
  <si>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</si>
  <si>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</si>
  <si>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</si>
  <si>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</si>
  <si>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</si>
  <si>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</si>
  <si>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</si>
  <si>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</si>
  <si>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</si>
  <si>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</si>
  <si>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</si>
  <si>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</si>
  <si>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</si>
  <si>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</si>
  <si>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</si>
  <si>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</si>
  <si>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</si>
  <si>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</si>
  <si>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</si>
  <si>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</si>
  <si>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</si>
  <si>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</si>
  <si>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</si>
  <si>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</si>
  <si>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</si>
  <si>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</si>
  <si>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</si>
  <si>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</si>
  <si>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</si>
  <si>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</si>
  <si>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</si>
  <si>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</si>
  <si>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</si>
  <si>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</si>
  <si>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</si>
  <si>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</si>
  <si>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</si>
  <si>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</si>
  <si>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</si>
  <si>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</si>
  <si>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</si>
  <si>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</si>
  <si>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</si>
  <si>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</si>
  <si>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</si>
  <si>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</si>
  <si>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</si>
  <si>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</si>
  <si>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</si>
  <si>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</si>
  <si>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</si>
  <si>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</si>
  <si>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</si>
  <si>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</si>
  <si>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</si>
  <si>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</si>
  <si>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</si>
  <si>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</si>
  <si>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</si>
  <si>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</si>
  <si>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</si>
  <si>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</si>
  <si>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</si>
  <si>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</si>
  <si>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</si>
  <si>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</si>
  <si>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</si>
  <si>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</si>
  <si>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</si>
  <si>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</si>
  <si>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</si>
  <si>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</si>
  <si>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</si>
  <si>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</si>
  <si>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</si>
  <si>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</si>
  <si>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</si>
  <si>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</si>
  <si>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</si>
  <si>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</si>
  <si>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</si>
  <si>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</si>
  <si>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</si>
  <si>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</si>
  <si>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</si>
  <si>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</si>
  <si>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</si>
  <si>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</si>
  <si>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</si>
  <si>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</si>
  <si>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</si>
  <si>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</si>
  <si>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</si>
  <si>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</si>
  <si>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</si>
  <si>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</si>
  <si>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</si>
  <si>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</si>
  <si>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</si>
  <si>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</si>
  <si>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</si>
  <si>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</si>
  <si>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</si>
  <si>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</si>
  <si>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</si>
  <si>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</si>
  <si>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</si>
  <si>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</si>
  <si>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</si>
  <si>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</si>
  <si>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</si>
  <si>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</si>
  <si>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</si>
  <si>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</si>
  <si>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</si>
  <si>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</si>
  <si>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</si>
  <si>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</si>
  <si>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</si>
  <si>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</si>
  <si>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</si>
  <si>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</si>
  <si>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</si>
  <si>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</si>
  <si>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</si>
  <si>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</si>
  <si>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</si>
  <si>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</si>
  <si>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</si>
  <si>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</si>
  <si>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</si>
  <si>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</si>
  <si>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</si>
  <si>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</si>
  <si>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</si>
  <si>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</si>
  <si>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</si>
  <si>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</si>
  <si>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</si>
  <si>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</si>
  <si>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</si>
  <si>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</si>
  <si>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</si>
  <si>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</si>
  <si>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</si>
  <si>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</si>
  <si>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</si>
  <si>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</si>
  <si>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</si>
  <si>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</si>
  <si>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</si>
  <si>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</si>
  <si>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</si>
  <si>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</si>
  <si>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</si>
  <si>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</si>
  <si>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</si>
  <si>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</si>
  <si>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</si>
  <si>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</si>
  <si>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</si>
  <si>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</si>
  <si>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</si>
  <si>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</si>
  <si>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</si>
  <si>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</si>
  <si>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</si>
  <si>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</si>
  <si>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</si>
  <si>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</si>
  <si>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</si>
  <si>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</si>
  <si>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</si>
  <si>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</si>
  <si>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</si>
  <si>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</si>
  <si>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</si>
  <si>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</si>
  <si>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</si>
  <si>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</si>
  <si>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</si>
  <si>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</si>
  <si>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</si>
  <si>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</si>
  <si>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</si>
  <si>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</si>
  <si>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</si>
  <si>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</si>
  <si>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</si>
  <si>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</si>
  <si>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</si>
  <si>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</si>
  <si>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</si>
  <si>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</si>
  <si>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</si>
  <si>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</si>
  <si>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</si>
  <si>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</si>
  <si>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</si>
  <si>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</si>
  <si>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</si>
  <si>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</si>
  <si>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</si>
  <si>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</si>
  <si>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</si>
  <si>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</si>
  <si>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</si>
  <si>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</si>
  <si>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</si>
  <si>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</si>
  <si>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</si>
  <si>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</si>
  <si>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</si>
  <si>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</si>
  <si>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</si>
  <si>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</si>
  <si>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</si>
  <si>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</si>
  <si>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</si>
  <si>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</si>
  <si>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</si>
  <si>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</si>
  <si>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</si>
  <si>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</si>
  <si>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</si>
  <si>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</si>
  <si>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</si>
  <si>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</si>
  <si>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</si>
  <si>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</si>
  <si>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</si>
  <si>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</si>
  <si>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</si>
  <si>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</si>
  <si>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</si>
  <si>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</si>
  <si>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</si>
  <si>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</si>
  <si>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</si>
  <si>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</si>
  <si>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</si>
  <si>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</si>
  <si>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</si>
  <si>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</si>
  <si>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</si>
  <si>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</si>
  <si>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</si>
  <si>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</si>
  <si>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</si>
  <si>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</si>
  <si>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</si>
  <si>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</si>
  <si>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</si>
  <si>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</si>
  <si>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</si>
  <si>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</si>
  <si>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</si>
  <si>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</si>
  <si>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</si>
  <si>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</si>
  <si>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</si>
  <si>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</si>
  <si>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</si>
  <si>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</si>
  <si>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</si>
  <si>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</si>
  <si>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</si>
  <si>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</si>
  <si>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</si>
  <si>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</si>
  <si>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</si>
  <si>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</si>
  <si>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</si>
  <si>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</si>
  <si>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</si>
  <si>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</si>
  <si>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</si>
  <si>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</si>
  <si>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</si>
  <si>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</si>
  <si>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</si>
  <si>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</si>
  <si>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</si>
  <si>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</si>
  <si>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</si>
  <si>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</si>
  <si>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</si>
  <si>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</si>
  <si>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</si>
  <si>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</si>
  <si>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</si>
  <si>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</si>
  <si>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</si>
  <si>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</si>
  <si>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</si>
  <si>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</si>
  <si>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</si>
  <si>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</si>
  <si>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</si>
  <si>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</si>
  <si>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</si>
  <si>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</si>
  <si>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</si>
  <si>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</si>
  <si>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</si>
  <si>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</si>
  <si>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</si>
  <si>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</si>
  <si>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</si>
  <si>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</si>
  <si>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</si>
  <si>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</si>
  <si>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</si>
  <si>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</si>
  <si>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</si>
  <si>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</si>
  <si>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</si>
  <si>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</si>
  <si>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</si>
  <si>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</si>
  <si>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</si>
  <si>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</si>
  <si>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</si>
  <si>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</si>
  <si>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</si>
  <si>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</si>
  <si>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</si>
  <si>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</si>
  <si>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</si>
  <si>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</si>
  <si>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</si>
  <si>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</si>
  <si>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</si>
  <si>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</si>
  <si>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</si>
  <si>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</si>
  <si>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</si>
  <si>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</si>
  <si>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</si>
  <si>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</si>
  <si>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</si>
  <si>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</si>
  <si>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</si>
  <si>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</si>
  <si>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</si>
  <si>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</si>
  <si>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</si>
  <si>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</si>
  <si>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</si>
  <si>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</si>
  <si>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</si>
  <si>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</si>
  <si>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</si>
  <si>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</si>
  <si>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</si>
  <si>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</si>
  <si>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</si>
  <si>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</si>
  <si>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</si>
  <si>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</si>
  <si>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</si>
  <si>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</si>
  <si>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</si>
  <si>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</si>
  <si>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</si>
  <si>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</si>
  <si>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</si>
  <si>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</si>
  <si>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</si>
  <si>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</si>
  <si>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</si>
  <si>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</si>
  <si>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</si>
  <si>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</si>
  <si>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</si>
  <si>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</si>
  <si>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</si>
  <si>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</si>
  <si>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</si>
  <si>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</si>
  <si>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</si>
  <si>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</si>
  <si>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</si>
  <si>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</si>
  <si>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</si>
  <si>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</si>
  <si>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</si>
  <si>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</si>
  <si>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</si>
  <si>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</si>
  <si>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</si>
  <si>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</si>
  <si>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</si>
  <si>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</si>
  <si>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</si>
  <si>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</si>
  <si>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</si>
  <si>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</si>
  <si>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</si>
  <si>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</si>
  <si>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</si>
  <si>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</si>
  <si>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</si>
  <si>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</si>
  <si>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</si>
  <si>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</si>
  <si>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</si>
  <si>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</si>
  <si>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</si>
  <si>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</si>
  <si>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</si>
  <si>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</si>
  <si>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</si>
  <si>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</si>
  <si>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</si>
  <si>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</si>
  <si>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</si>
  <si>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</si>
  <si>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</si>
  <si>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</si>
  <si>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</si>
  <si>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</si>
  <si>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</si>
  <si>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</si>
  <si>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</si>
  <si>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</si>
  <si>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</si>
  <si>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</si>
  <si>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</si>
  <si>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</si>
  <si>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</si>
  <si>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</si>
  <si>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</si>
  <si>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</si>
  <si>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</si>
  <si>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</si>
  <si>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</si>
  <si>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</si>
  <si>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</si>
  <si>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</si>
  <si>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</si>
  <si>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</si>
  <si>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</si>
  <si>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</si>
  <si>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</si>
  <si>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</si>
  <si>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</si>
  <si>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</si>
  <si>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</si>
  <si>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</si>
  <si>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</si>
  <si>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</si>
  <si>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</si>
  <si>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</si>
  <si>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</si>
  <si>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</si>
  <si>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</si>
  <si>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</si>
  <si>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</si>
  <si>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</si>
  <si>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</si>
  <si>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</si>
  <si>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</si>
  <si>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</si>
  <si>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</si>
  <si>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</si>
  <si>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</si>
  <si>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</si>
  <si>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</si>
  <si>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</si>
  <si>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</si>
  <si>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</si>
  <si>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</si>
  <si>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</si>
  <si>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</si>
  <si>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</si>
  <si>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</si>
  <si>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</si>
  <si>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</si>
  <si>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</si>
  <si>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</si>
  <si>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</si>
  <si>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</si>
  <si>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</si>
  <si>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</si>
  <si>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</si>
  <si>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</si>
  <si>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</si>
  <si>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</si>
  <si>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</si>
  <si>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</si>
  <si>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</si>
  <si>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</si>
  <si>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</si>
  <si>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</si>
  <si>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</si>
  <si>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</si>
  <si>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</si>
  <si>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</si>
  <si>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</si>
  <si>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</si>
  <si>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</si>
  <si>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</si>
  <si>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</si>
  <si>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</si>
  <si>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</si>
  <si>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</si>
  <si>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</si>
  <si>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</si>
  <si>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</si>
  <si>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</si>
  <si>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</si>
  <si>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</si>
  <si>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</si>
  <si>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</si>
  <si>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</si>
  <si>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</si>
  <si>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</si>
  <si>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</si>
  <si>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</si>
  <si>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</si>
  <si>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</si>
  <si>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</si>
  <si>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</si>
  <si>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</si>
  <si>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</si>
  <si>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</si>
  <si>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</si>
  <si>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</si>
  <si>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</si>
  <si>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</si>
  <si>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</si>
  <si>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</si>
  <si>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</si>
  <si>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</si>
  <si>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</si>
  <si>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</si>
  <si>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</si>
  <si>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</si>
  <si>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</si>
  <si>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</si>
  <si>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</si>
  <si>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</si>
  <si>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</si>
  <si>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</si>
  <si>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</si>
  <si>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</si>
  <si>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</si>
  <si>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</si>
  <si>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</si>
  <si>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</si>
  <si>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</si>
  <si>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</si>
  <si>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</si>
  <si>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</si>
  <si>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</si>
  <si>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</si>
  <si>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</si>
  <si>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</si>
  <si>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</si>
  <si>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</si>
  <si>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</si>
  <si>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</si>
  <si>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</si>
  <si>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</si>
  <si>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</si>
  <si>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</si>
  <si>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</si>
  <si>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</si>
  <si>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</si>
  <si>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</si>
  <si>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</si>
  <si>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</si>
  <si>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</si>
  <si>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</si>
  <si>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</si>
  <si>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</si>
  <si>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</si>
  <si>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</si>
  <si>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</si>
  <si>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</si>
  <si>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</si>
  <si>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</si>
  <si>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</si>
  <si>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</si>
  <si>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</si>
  <si>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</si>
  <si>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</si>
  <si>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</si>
  <si>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</si>
  <si>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</si>
  <si>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</si>
  <si>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</si>
  <si>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</si>
  <si>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</si>
  <si>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</si>
  <si>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</si>
  <si>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</si>
  <si>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</si>
  <si>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</si>
  <si>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</si>
  <si>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</si>
  <si>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</si>
  <si>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</si>
  <si>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</si>
  <si>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</si>
  <si>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</si>
  <si>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</si>
  <si>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</si>
  <si>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</si>
  <si>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</si>
  <si>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</si>
  <si>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</si>
  <si>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</si>
  <si>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</si>
  <si>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</si>
  <si>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</si>
  <si>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</si>
  <si>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</si>
  <si>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</si>
  <si>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</si>
  <si>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</si>
  <si>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</si>
  <si>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</si>
  <si>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</si>
  <si>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</si>
  <si>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</si>
  <si>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</si>
  <si>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</si>
  <si>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</si>
  <si>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</si>
  <si>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</si>
  <si>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</si>
  <si>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</si>
  <si>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</si>
  <si>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</si>
  <si>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</si>
  <si>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</si>
  <si>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</si>
  <si>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</si>
  <si>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</si>
  <si>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</si>
  <si>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</si>
  <si>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</si>
  <si>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</si>
  <si>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</si>
  <si>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</si>
  <si>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</si>
  <si>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</si>
  <si>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</si>
  <si>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</si>
  <si>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</si>
  <si>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</si>
  <si>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</si>
  <si>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</si>
  <si>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</si>
  <si>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</si>
  <si>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</si>
  <si>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</si>
  <si>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</si>
  <si>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</si>
  <si>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</si>
  <si>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</si>
  <si>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</si>
  <si>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</si>
  <si>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</si>
  <si>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</si>
  <si>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</si>
  <si>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</si>
  <si>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</si>
  <si>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</si>
  <si>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</si>
  <si>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</si>
  <si>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</si>
  <si>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</si>
  <si>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</si>
  <si>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</si>
  <si>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</si>
  <si>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</si>
  <si>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</si>
  <si>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</si>
  <si>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</si>
  <si>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</si>
  <si>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</si>
  <si>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</si>
  <si>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</si>
  <si>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</si>
  <si>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</si>
  <si>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</si>
  <si>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</si>
  <si>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</si>
  <si>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</si>
  <si>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</si>
  <si>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</si>
  <si>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</si>
  <si>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</si>
  <si>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</si>
  <si>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</si>
  <si>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</si>
  <si>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</si>
  <si>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</si>
  <si>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</si>
  <si>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</si>
  <si>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</si>
  <si>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</si>
  <si>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</si>
  <si>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</si>
  <si>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</si>
  <si>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</si>
  <si>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</si>
  <si>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</si>
  <si>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</si>
  <si>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</si>
  <si>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</si>
  <si>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</si>
  <si>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</si>
  <si>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</si>
  <si>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</si>
  <si>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</si>
  <si>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</si>
  <si>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</si>
  <si>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</si>
  <si>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</si>
  <si>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</si>
  <si>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</si>
  <si>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</si>
  <si>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</si>
  <si>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</si>
  <si>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</si>
  <si>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</si>
  <si>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</si>
  <si>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</si>
  <si>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</si>
  <si>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</si>
  <si>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</si>
  <si>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</si>
  <si>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</si>
  <si>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</si>
  <si>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</si>
  <si>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</si>
  <si>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</si>
  <si>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</si>
  <si>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</si>
  <si>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</si>
  <si>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</si>
  <si>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</si>
  <si>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</si>
  <si>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</si>
  <si>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</si>
  <si>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</si>
  <si>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</si>
  <si>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</si>
  <si>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</si>
  <si>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</si>
  <si>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</si>
  <si>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</si>
  <si>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</si>
  <si>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</si>
  <si>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</si>
  <si>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</si>
  <si>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</si>
  <si>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</si>
  <si>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</si>
  <si>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</si>
  <si>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</si>
  <si>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</si>
  <si>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</si>
  <si>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</si>
  <si>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</si>
  <si>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</si>
  <si>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</si>
  <si>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</si>
  <si>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</si>
  <si>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</si>
  <si>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</si>
  <si>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</si>
  <si>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</si>
  <si>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</si>
  <si>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</si>
  <si>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</si>
  <si>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</si>
  <si>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</si>
  <si>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</si>
  <si>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</si>
  <si>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</si>
  <si>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</si>
  <si>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</si>
  <si>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</si>
  <si>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</si>
  <si>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</si>
  <si>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</si>
  <si>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</si>
  <si>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</si>
  <si>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</si>
  <si>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</si>
  <si>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</si>
  <si>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</si>
  <si>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</si>
  <si>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</si>
  <si>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</si>
  <si>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</si>
  <si>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</si>
  <si>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</si>
  <si>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</si>
  <si>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</si>
  <si>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</si>
  <si>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</si>
  <si>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</si>
  <si>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</si>
  <si>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</si>
  <si>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</si>
  <si>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</si>
  <si>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</si>
  <si>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</si>
  <si>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</si>
  <si>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</si>
  <si>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</si>
  <si>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</si>
  <si>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</si>
  <si>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</si>
  <si>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</si>
  <si>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</si>
  <si>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</si>
  <si>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</si>
  <si>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</si>
  <si>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</si>
  <si>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</si>
  <si>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</si>
  <si>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</si>
  <si>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</si>
  <si>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</si>
  <si>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</si>
  <si>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</si>
  <si>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</si>
  <si>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</si>
  <si>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</si>
  <si>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</si>
  <si>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</si>
  <si>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</si>
  <si>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</si>
  <si>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</si>
  <si>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</si>
  <si>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</si>
  <si>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</si>
  <si>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</si>
  <si>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</si>
  <si>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</si>
  <si>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</si>
  <si>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</si>
  <si>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</si>
  <si>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</si>
  <si>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</si>
  <si>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</si>
  <si>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</si>
  <si>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</si>
  <si>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</si>
  <si>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</si>
  <si>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</si>
  <si>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</si>
  <si>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</si>
  <si>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</si>
  <si>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</si>
  <si>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</si>
  <si>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</si>
  <si>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</si>
  <si>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</si>
  <si>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</si>
  <si>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</si>
  <si>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</si>
  <si>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</si>
  <si>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</si>
  <si>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</si>
  <si>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</si>
  <si>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</si>
  <si>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</si>
  <si>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</si>
  <si>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</si>
  <si>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</si>
  <si>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</si>
  <si>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</si>
  <si>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</si>
  <si>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</si>
  <si>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</si>
  <si>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</si>
  <si>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</si>
  <si>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</si>
  <si>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</si>
  <si>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</si>
  <si>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</si>
  <si>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</si>
  <si>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</si>
  <si>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</si>
  <si>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</si>
  <si>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</si>
  <si>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</si>
  <si>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</si>
  <si>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</si>
  <si>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</si>
  <si>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</si>
  <si>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</si>
  <si>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</si>
  <si>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</si>
  <si>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</si>
  <si>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</si>
  <si>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</si>
  <si>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</si>
  <si>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</si>
  <si>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</si>
  <si>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</si>
  <si>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</si>
  <si>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</si>
  <si>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</si>
  <si>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</si>
  <si>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</si>
  <si>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</si>
  <si>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</si>
  <si>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</si>
  <si>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</si>
  <si>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</si>
  <si>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</si>
  <si>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</si>
  <si>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</si>
  <si>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</si>
  <si>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</si>
  <si>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</si>
  <si>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</si>
  <si>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</si>
  <si>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</si>
  <si>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</si>
  <si>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</si>
  <si>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</si>
  <si>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</si>
  <si>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</si>
  <si>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</si>
  <si>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</si>
  <si>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</si>
  <si>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</si>
  <si>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</si>
  <si>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</si>
  <si>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</si>
  <si>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</si>
  <si>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</si>
  <si>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</si>
  <si>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</si>
  <si>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</si>
  <si>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</si>
  <si>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</si>
  <si>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</si>
  <si>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</si>
  <si>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</si>
  <si>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</si>
  <si>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</si>
  <si>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</si>
  <si>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</si>
  <si>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</si>
  <si>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</si>
  <si>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</si>
  <si>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</si>
  <si>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</si>
  <si>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</si>
  <si>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</si>
  <si>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</si>
  <si>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</si>
  <si>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</si>
  <si>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</si>
  <si>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</si>
  <si>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</si>
  <si>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</si>
  <si>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</si>
  <si>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</si>
  <si>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</si>
  <si>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</si>
  <si>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</si>
  <si>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</si>
  <si>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</si>
  <si>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</si>
  <si>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</si>
  <si>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</si>
  <si>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</si>
  <si>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</si>
  <si>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</si>
  <si>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</si>
  <si>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</si>
  <si>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</si>
  <si>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</si>
  <si>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</si>
  <si>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</si>
  <si>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</si>
  <si>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</si>
  <si>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</si>
  <si>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</si>
  <si>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</si>
  <si>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</si>
  <si>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</si>
  <si>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</si>
  <si>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</si>
  <si>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</si>
  <si>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</si>
  <si>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</si>
  <si>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</si>
  <si>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</si>
  <si>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</si>
  <si>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</si>
  <si>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</si>
  <si>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</si>
  <si>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</si>
  <si>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</si>
  <si>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</si>
  <si>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</si>
  <si>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</si>
  <si>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</si>
  <si>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</si>
  <si>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</si>
  <si>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</si>
  <si>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</si>
  <si>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</si>
  <si>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</si>
  <si>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</si>
  <si>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</si>
  <si>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</si>
  <si>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</si>
  <si>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</si>
  <si>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</si>
  <si>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</si>
  <si>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</si>
  <si>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</si>
  <si>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</si>
  <si>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</si>
  <si>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</si>
  <si>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</si>
  <si>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</si>
  <si>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</si>
  <si>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</si>
  <si>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</si>
  <si>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</si>
  <si>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</si>
  <si>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</si>
  <si>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</si>
  <si>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</si>
  <si>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</si>
  <si>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</si>
  <si>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</si>
  <si>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</si>
  <si>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</si>
  <si>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</si>
  <si>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</si>
  <si>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</si>
  <si>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</si>
  <si>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</si>
  <si>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</si>
  <si>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</si>
  <si>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</si>
  <si>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</si>
  <si>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</si>
  <si>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</si>
  <si>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</si>
  <si>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</si>
  <si>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</si>
  <si>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</si>
  <si>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</si>
  <si>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</si>
  <si>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</si>
  <si>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</si>
  <si>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</si>
  <si>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</si>
  <si>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</si>
  <si>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</si>
  <si>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</si>
  <si>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</si>
  <si>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</si>
  <si>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</si>
  <si>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</si>
  <si>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</si>
  <si>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</si>
  <si>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</si>
  <si>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</si>
  <si>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</si>
  <si>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</si>
  <si>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</si>
  <si>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</si>
  <si>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</si>
  <si>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</si>
  <si>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</si>
  <si>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</si>
  <si>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</si>
  <si>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</si>
  <si>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</si>
  <si>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</si>
  <si>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</si>
  <si>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</si>
  <si>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</si>
  <si>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</si>
  <si>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</si>
  <si>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</si>
  <si>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</si>
  <si>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</si>
  <si>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</si>
  <si>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</si>
  <si>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</si>
  <si>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</si>
  <si>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</si>
  <si>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</si>
  <si>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</si>
  <si>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</si>
  <si>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</si>
  <si>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</si>
  <si>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</si>
  <si>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</si>
  <si>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</si>
  <si>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</si>
  <si>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</si>
  <si>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</si>
  <si>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</si>
  <si>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</si>
  <si>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</si>
  <si>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</si>
  <si>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</si>
  <si>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</si>
  <si>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</si>
  <si>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</si>
  <si>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</si>
  <si>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</si>
  <si>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</si>
  <si>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</si>
  <si>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</si>
  <si>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</si>
  <si>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</si>
  <si>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</si>
  <si>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</si>
  <si>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</si>
  <si>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</si>
  <si>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</si>
  <si>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</si>
  <si>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</si>
  <si>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</si>
  <si>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</si>
  <si>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</si>
  <si>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</si>
  <si>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</si>
  <si>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</si>
  <si>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</si>
  <si>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</si>
  <si>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</si>
  <si>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</si>
  <si>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</si>
  <si>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</si>
  <si>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</si>
  <si>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</si>
  <si>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</si>
  <si>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</si>
  <si>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</si>
  <si>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</si>
  <si>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</si>
  <si>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</si>
  <si>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</si>
  <si>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</si>
  <si>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</si>
  <si>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</si>
  <si>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</si>
  <si>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</si>
  <si>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</si>
  <si>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</si>
  <si>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</si>
  <si>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</si>
  <si>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</si>
  <si>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</si>
  <si>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</si>
  <si>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</si>
  <si>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</si>
  <si>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</si>
  <si>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</si>
  <si>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</si>
  <si>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</si>
  <si>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</si>
  <si>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</si>
  <si>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</si>
  <si>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</si>
  <si>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</si>
  <si>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</si>
  <si>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</si>
  <si>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</si>
  <si>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</si>
  <si>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</si>
  <si>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</si>
  <si>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</si>
  <si>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</si>
  <si>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</si>
  <si>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</si>
  <si>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</si>
  <si>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</si>
  <si>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</si>
  <si>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</si>
  <si>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</si>
  <si>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</si>
  <si>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</si>
  <si>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</si>
  <si>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</si>
  <si>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</si>
  <si>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</si>
  <si>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</si>
  <si>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</si>
  <si>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</si>
  <si>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</si>
  <si>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</si>
  <si>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</si>
  <si>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</si>
  <si>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</si>
  <si>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</si>
  <si>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</si>
  <si>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</si>
  <si>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</si>
  <si>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</si>
  <si>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</si>
  <si>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</si>
  <si>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</si>
  <si>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</si>
  <si>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</si>
  <si>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</si>
  <si>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</si>
  <si>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</si>
  <si>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</si>
  <si>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</si>
  <si>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</si>
  <si>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</si>
  <si>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</si>
  <si>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</si>
  <si>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</si>
  <si>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</si>
  <si>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</si>
  <si>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</si>
  <si>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</si>
  <si>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</si>
  <si>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</si>
  <si>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</si>
  <si>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</si>
  <si>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</si>
  <si>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</si>
  <si>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</si>
  <si>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</si>
  <si>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</si>
  <si>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</si>
  <si>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</si>
  <si>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</si>
  <si>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</si>
  <si>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</si>
  <si>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</si>
  <si>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</si>
  <si>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</si>
  <si>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</si>
  <si>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</si>
  <si>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</si>
  <si>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</si>
  <si>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</si>
  <si>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</si>
  <si>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</si>
  <si>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</si>
  <si>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</si>
  <si>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</si>
  <si>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</si>
  <si>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</si>
  <si>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</si>
  <si>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</si>
  <si>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</si>
  <si>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</si>
  <si>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</si>
  <si>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</si>
  <si>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</si>
  <si>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</si>
  <si>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</si>
  <si>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</si>
  <si>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</si>
  <si>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</si>
  <si>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</si>
  <si>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</si>
  <si>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</si>
  <si>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</si>
  <si>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</si>
  <si>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</si>
  <si>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</si>
  <si>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</si>
  <si>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</si>
  <si>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</si>
  <si>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</si>
  <si>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</si>
  <si>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</si>
  <si>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</si>
  <si>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</si>
  <si>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</si>
  <si>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</si>
  <si>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</si>
  <si>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</si>
  <si>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</si>
  <si>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</si>
  <si>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</si>
  <si>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</si>
  <si>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</si>
  <si>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</si>
  <si>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</si>
  <si>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</si>
  <si>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</si>
  <si>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</si>
  <si>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</si>
  <si>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</si>
  <si>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</si>
  <si>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</si>
  <si>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</si>
  <si>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</si>
  <si>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</si>
  <si>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</si>
  <si>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</si>
  <si>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</si>
  <si>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</si>
  <si>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</si>
  <si>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</si>
  <si>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</si>
  <si>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</si>
  <si>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</si>
  <si>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</si>
  <si>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</si>
  <si>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</si>
  <si>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</si>
  <si>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</si>
  <si>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</si>
  <si>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</si>
  <si>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</si>
  <si>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</si>
  <si>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</si>
  <si>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</si>
  <si>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</si>
  <si>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</si>
  <si>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</si>
  <si>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</si>
  <si>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</si>
  <si>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</si>
  <si>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</si>
  <si>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</si>
  <si>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</si>
  <si>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</si>
  <si>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</si>
  <si>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</si>
  <si>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</si>
  <si>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</si>
  <si>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</si>
  <si>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</si>
  <si>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</si>
  <si>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</si>
  <si>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</si>
  <si>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</si>
  <si>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</si>
  <si>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</si>
  <si>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</si>
  <si>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</si>
  <si>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</si>
  <si>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</si>
  <si>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</si>
  <si>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</si>
  <si>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</si>
  <si>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</si>
  <si>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</si>
  <si>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</si>
  <si>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</si>
  <si>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</si>
  <si>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</si>
  <si>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</si>
  <si>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</si>
  <si>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</si>
  <si>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</si>
  <si>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</si>
  <si>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</si>
  <si>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</si>
  <si>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</si>
  <si>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</si>
  <si>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</si>
  <si>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</si>
  <si>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</si>
  <si>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</si>
  <si>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</si>
  <si>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</si>
  <si>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</si>
  <si>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</si>
  <si>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</si>
  <si>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</si>
  <si>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</si>
  <si>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</si>
  <si>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</si>
  <si>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</si>
  <si>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</si>
  <si>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</si>
  <si>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</si>
  <si>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</si>
  <si>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</si>
  <si>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</si>
  <si>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</si>
  <si>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</si>
  <si>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</si>
  <si>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</si>
  <si>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</si>
  <si>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</si>
  <si>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</si>
  <si>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</si>
  <si>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</si>
  <si>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</si>
  <si>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</si>
  <si>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</si>
  <si>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</si>
  <si>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</si>
  <si>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</si>
  <si>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</si>
  <si>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</si>
  <si>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</si>
  <si>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</si>
  <si>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</si>
  <si>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</si>
  <si>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</si>
  <si>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</si>
  <si>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</si>
  <si>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</si>
  <si>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</si>
  <si>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</si>
  <si>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</si>
  <si>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</si>
  <si>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</si>
  <si>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</si>
  <si>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</si>
  <si>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</si>
  <si>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</si>
  <si>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</si>
  <si>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</si>
  <si>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</si>
  <si>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</si>
  <si>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</si>
  <si>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</si>
  <si>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</si>
  <si>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</si>
  <si>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</si>
  <si>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</si>
  <si>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</si>
  <si>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</si>
  <si>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</si>
  <si>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</si>
  <si>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</si>
  <si>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</si>
  <si>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</si>
  <si>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</si>
  <si>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</si>
  <si>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</si>
  <si>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</si>
  <si>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</si>
  <si>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</si>
  <si>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</si>
  <si>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</si>
  <si>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</si>
  <si>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</si>
  <si>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</si>
  <si>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</si>
  <si>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</si>
  <si>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</si>
  <si>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</si>
  <si>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</si>
  <si>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</si>
  <si>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</si>
  <si>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</si>
  <si>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</si>
  <si>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</si>
  <si>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</si>
  <si>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</si>
  <si>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</si>
  <si>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</si>
  <si>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</si>
  <si>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</si>
  <si>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</si>
  <si>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</si>
  <si>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</si>
  <si>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</si>
  <si>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</si>
  <si>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</si>
  <si>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</si>
  <si>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</si>
  <si>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</si>
  <si>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</si>
  <si>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</si>
  <si>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</si>
  <si>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</si>
  <si>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</si>
  <si>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</si>
  <si>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</si>
  <si>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</si>
  <si>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</si>
  <si>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</si>
  <si>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</si>
  <si>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</si>
  <si>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</si>
  <si>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</si>
  <si>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</si>
  <si>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</si>
  <si>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</si>
  <si>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</si>
  <si>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</si>
  <si>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</si>
  <si>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</si>
  <si>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</si>
  <si>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</si>
  <si>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</si>
  <si>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</si>
  <si>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</si>
  <si>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</si>
  <si>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</si>
  <si>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</si>
  <si>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</si>
  <si>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</si>
  <si>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</si>
  <si>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</si>
  <si>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</si>
  <si>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</si>
  <si>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</si>
  <si>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</si>
  <si>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</si>
  <si>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</si>
  <si>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</si>
  <si>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</si>
  <si>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</si>
  <si>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</si>
  <si>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</si>
  <si>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</si>
  <si>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</si>
  <si>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</si>
  <si>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</si>
  <si>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</si>
  <si>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</si>
  <si>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</si>
  <si>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</si>
  <si>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</si>
  <si>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</si>
  <si>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</si>
  <si>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</si>
  <si>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</si>
  <si>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</si>
  <si>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</si>
  <si>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</si>
  <si>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</si>
  <si>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</si>
  <si>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</si>
  <si>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</si>
  <si>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</si>
  <si>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</si>
  <si>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</si>
  <si>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</si>
  <si>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</si>
  <si>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</si>
  <si>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</si>
  <si>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</si>
  <si>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</si>
  <si>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</si>
  <si>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</si>
  <si>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</si>
  <si>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</si>
  <si>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</si>
  <si>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</si>
  <si>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</si>
  <si>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</si>
  <si>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</si>
  <si>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</si>
  <si>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</si>
  <si>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</si>
  <si>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</si>
  <si>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</si>
  <si>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</si>
  <si>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</si>
  <si>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</si>
  <si>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</si>
  <si>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</si>
  <si>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</si>
  <si>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</si>
  <si>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</si>
  <si>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</si>
  <si>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</si>
  <si>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</si>
  <si>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</si>
  <si>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</si>
  <si>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</si>
  <si>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</si>
  <si>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</si>
  <si>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</si>
  <si>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</si>
  <si>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</si>
  <si>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</si>
  <si>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</si>
  <si>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</si>
  <si>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</si>
  <si>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</si>
  <si>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</si>
  <si>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</si>
  <si>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</si>
  <si>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</si>
  <si>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</si>
  <si>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</si>
  <si>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</si>
  <si>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</si>
  <si>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</si>
  <si>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</si>
  <si>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</si>
  <si>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</si>
  <si>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</si>
  <si>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</si>
  <si>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</si>
  <si>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</si>
  <si>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</si>
  <si>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</si>
  <si>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</si>
  <si>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</si>
  <si>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</si>
  <si>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</si>
  <si>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</si>
  <si>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</si>
  <si>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</si>
  <si>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</si>
  <si>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</si>
  <si>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</si>
  <si>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</si>
  <si>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</si>
  <si>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</si>
  <si>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</si>
  <si>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</si>
  <si>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</si>
  <si>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</si>
  <si>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</si>
  <si>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</si>
  <si>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</si>
  <si>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</si>
  <si>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</si>
  <si>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</si>
  <si>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</si>
  <si>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</si>
  <si>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</si>
  <si>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</si>
  <si>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</si>
  <si>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</si>
  <si>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</si>
  <si>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</si>
  <si>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</si>
  <si>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</si>
  <si>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</si>
  <si>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</si>
  <si>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</si>
  <si>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</si>
  <si>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</si>
  <si>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</si>
  <si>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</si>
  <si>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</si>
  <si>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</si>
  <si>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</si>
  <si>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</si>
  <si>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</si>
  <si>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</si>
  <si>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</si>
  <si>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</si>
  <si>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</si>
  <si>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</si>
  <si>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</si>
  <si>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</si>
  <si>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</si>
  <si>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</si>
  <si>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</si>
  <si>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</si>
  <si>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</si>
  <si>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</si>
  <si>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</si>
  <si>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</si>
  <si>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</si>
  <si>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</si>
  <si>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</si>
  <si>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</si>
  <si>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</si>
  <si>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</si>
  <si>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</si>
  <si>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</si>
  <si>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</si>
  <si>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</si>
  <si>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</si>
  <si>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</si>
  <si>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</si>
  <si>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</si>
  <si>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</si>
  <si>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</si>
  <si>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</si>
  <si>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</si>
  <si>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</si>
  <si>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</si>
  <si>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</si>
  <si>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</si>
  <si>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</si>
  <si>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</si>
  <si>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</si>
  <si>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</si>
  <si>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</si>
  <si>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</si>
  <si>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</si>
  <si>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</si>
  <si>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</si>
  <si>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</si>
  <si>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</si>
  <si>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</si>
  <si>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</si>
  <si>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</si>
  <si>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</si>
  <si>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</si>
  <si>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</si>
  <si>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</si>
  <si>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</si>
  <si>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</si>
  <si>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</si>
  <si>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</si>
  <si>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</si>
  <si>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</si>
  <si>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</si>
  <si>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</si>
  <si>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</si>
  <si>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</si>
  <si>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</si>
  <si>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</si>
  <si>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</si>
  <si>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</si>
  <si>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</si>
  <si>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</si>
  <si>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</si>
  <si>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</si>
  <si>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</si>
  <si>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</si>
  <si>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</si>
  <si>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</si>
  <si>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</si>
  <si>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</si>
  <si>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</si>
  <si>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</si>
  <si>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</si>
  <si>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</si>
  <si>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</si>
  <si>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</si>
  <si>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</si>
  <si>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</si>
  <si>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</si>
  <si>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</si>
  <si>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</si>
  <si>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</si>
  <si>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</si>
  <si>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</si>
  <si>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</si>
  <si>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</si>
  <si>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</si>
  <si>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</si>
  <si>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</si>
  <si>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</si>
  <si>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</si>
  <si>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</si>
  <si>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</si>
  <si>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</si>
  <si>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</si>
  <si>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</si>
  <si>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</si>
  <si>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</si>
  <si>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</si>
  <si>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</si>
  <si>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</si>
  <si>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</si>
  <si>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</si>
  <si>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</si>
  <si>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</si>
  <si>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</si>
  <si>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</si>
  <si>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</si>
  <si>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</si>
  <si>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</si>
  <si>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</si>
  <si>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</si>
  <si>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</si>
  <si>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</si>
  <si>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</si>
  <si>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</si>
  <si>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</si>
  <si>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</si>
  <si>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</si>
  <si>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</si>
  <si>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</si>
  <si>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</si>
  <si>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</si>
  <si>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</si>
  <si>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</si>
  <si>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</si>
  <si>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</si>
  <si>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</si>
  <si>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</si>
  <si>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</si>
  <si>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</si>
  <si>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</si>
  <si>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</si>
  <si>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</si>
  <si>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</si>
  <si>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</si>
  <si>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</si>
  <si>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</si>
  <si>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</si>
  <si>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</si>
  <si>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</si>
  <si>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</si>
  <si>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</si>
  <si>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</si>
  <si>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</si>
  <si>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</si>
  <si>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</si>
  <si>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</si>
  <si>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</si>
  <si>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</si>
  <si>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</si>
  <si>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</si>
  <si>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</si>
  <si>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</si>
  <si>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</si>
  <si>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</si>
  <si>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</si>
  <si>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</si>
  <si>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</si>
  <si>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</si>
  <si>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</si>
  <si>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</si>
  <si>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</si>
  <si>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</si>
  <si>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</si>
  <si>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</si>
  <si>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</si>
  <si>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</si>
  <si>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</si>
  <si>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</si>
  <si>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</si>
  <si>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</si>
  <si>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</si>
  <si>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</si>
  <si>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</si>
  <si>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</si>
  <si>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</si>
  <si>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</si>
  <si>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</si>
  <si>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</si>
  <si>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</si>
  <si>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</si>
  <si>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</si>
  <si>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</si>
  <si>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</si>
  <si>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</si>
  <si>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</si>
  <si>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</si>
  <si>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</si>
  <si>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</si>
  <si>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</si>
  <si>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</si>
  <si>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</si>
  <si>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</si>
  <si>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</si>
  <si>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</si>
  <si>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</si>
  <si>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</si>
  <si>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</si>
  <si>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</si>
  <si>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</si>
  <si>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</si>
  <si>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</si>
  <si>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</si>
  <si>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</si>
  <si>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</si>
  <si>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</si>
  <si>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</si>
  <si>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</si>
  <si>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</si>
  <si>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</si>
  <si>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</si>
  <si>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</si>
  <si>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</si>
  <si>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</si>
  <si>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</si>
  <si>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</si>
  <si>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</si>
  <si>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</si>
  <si>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</si>
  <si>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</si>
  <si>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</si>
  <si>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</si>
  <si>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</si>
  <si>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</si>
  <si>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</si>
  <si>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</si>
  <si>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</si>
  <si>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</si>
  <si>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</si>
  <si>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</si>
  <si>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</si>
  <si>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</si>
  <si>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</si>
  <si>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</si>
  <si>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</si>
  <si>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</si>
  <si>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</si>
  <si>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</si>
  <si>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</si>
  <si>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</si>
  <si>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</si>
  <si>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</si>
  <si>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</si>
  <si>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</si>
  <si>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</si>
  <si>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</si>
  <si>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</si>
  <si>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</si>
  <si>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</si>
  <si>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</si>
  <si>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</si>
  <si>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</si>
  <si>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</si>
  <si>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</si>
  <si>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</si>
  <si>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</si>
  <si>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</si>
  <si>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</si>
  <si>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</si>
  <si>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</si>
  <si>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</si>
  <si>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</si>
  <si>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</si>
  <si>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</si>
  <si>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</si>
  <si>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</si>
  <si>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</si>
  <si>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</si>
  <si>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</si>
  <si>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</si>
  <si>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</si>
  <si>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</si>
  <si>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</si>
  <si>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</si>
  <si>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</si>
  <si>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</si>
  <si>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</si>
  <si>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</si>
  <si>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</si>
  <si>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</si>
  <si>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</si>
  <si>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</si>
  <si>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</si>
  <si>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</si>
  <si>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</si>
  <si>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</si>
  <si>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</si>
  <si>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</si>
  <si>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</si>
  <si>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</si>
  <si>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</si>
  <si>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</si>
  <si>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</si>
  <si>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</si>
  <si>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</si>
  <si>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</si>
  <si>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</si>
  <si>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</si>
  <si>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</si>
  <si>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</si>
  <si>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</si>
  <si>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</si>
  <si>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</si>
  <si>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</si>
  <si>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</si>
  <si>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</si>
  <si>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</si>
  <si>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</si>
  <si>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</si>
  <si>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</si>
  <si>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</si>
  <si>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</si>
  <si>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</si>
  <si>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</si>
  <si>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</si>
  <si>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</si>
  <si>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</si>
  <si>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</si>
  <si>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</si>
  <si>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</si>
  <si>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</si>
  <si>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</si>
  <si>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</si>
  <si>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</si>
  <si>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</si>
  <si>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</si>
  <si>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</si>
  <si>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</si>
  <si>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</si>
  <si>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</si>
  <si>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</si>
  <si>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</si>
  <si>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</si>
  <si>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</si>
  <si>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</si>
  <si>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</si>
  <si>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</si>
  <si>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</si>
  <si>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</si>
  <si>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</si>
  <si>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</si>
  <si>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</si>
  <si>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</si>
  <si>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</si>
  <si>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</si>
  <si>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</si>
  <si>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</si>
  <si>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</si>
  <si>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</si>
  <si>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</si>
  <si>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</si>
  <si>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</si>
  <si>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</si>
  <si>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</si>
  <si>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</si>
  <si>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</si>
  <si>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</si>
  <si>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</si>
  <si>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</si>
  <si>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</si>
  <si>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</si>
  <si>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</si>
  <si>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</si>
  <si>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</si>
  <si>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</si>
  <si>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</si>
  <si>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</si>
  <si>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</si>
  <si>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</si>
  <si>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</si>
  <si>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</si>
  <si>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</si>
  <si>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</si>
  <si>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</si>
  <si>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</si>
  <si>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</si>
  <si>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</si>
  <si>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</si>
  <si>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</si>
  <si>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</si>
  <si>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</si>
  <si>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</si>
  <si>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</si>
  <si>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</si>
  <si>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</si>
  <si>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</si>
  <si>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</si>
  <si>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</si>
  <si>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</si>
  <si>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</si>
  <si>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</si>
  <si>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</si>
  <si>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</si>
  <si>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</si>
  <si>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</si>
  <si>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</si>
  <si>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</si>
  <si>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</si>
  <si>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</si>
  <si>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</si>
  <si>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</si>
  <si>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</si>
  <si>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</si>
  <si>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</si>
  <si>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</si>
  <si>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</si>
  <si>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</si>
  <si>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</si>
  <si>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</si>
  <si>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</si>
  <si>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</si>
  <si>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</si>
  <si>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</si>
  <si>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</si>
  <si>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</si>
  <si>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</si>
  <si>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</si>
  <si>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</si>
  <si>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</si>
  <si>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</si>
  <si>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</si>
  <si>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</si>
  <si>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</si>
  <si>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</si>
  <si>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</si>
  <si>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</si>
  <si>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</si>
  <si>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</si>
  <si>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</si>
  <si>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</si>
  <si>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</si>
  <si>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</si>
  <si>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</si>
  <si>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</si>
  <si>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</si>
  <si>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</si>
  <si>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</si>
  <si>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</si>
  <si>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</si>
  <si>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</si>
  <si>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</si>
  <si>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</si>
  <si>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</si>
  <si>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</si>
  <si>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</si>
  <si>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</si>
  <si>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</si>
  <si>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</si>
  <si>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</si>
  <si>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</si>
  <si>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</si>
  <si>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</si>
  <si>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</si>
  <si>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</si>
  <si>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</si>
  <si>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</si>
  <si>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</si>
  <si>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</si>
  <si>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</si>
  <si>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</si>
  <si>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</si>
  <si>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</si>
  <si>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</si>
  <si>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</si>
  <si>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</si>
  <si>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</si>
  <si>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</si>
  <si>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</si>
  <si>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</si>
  <si>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</si>
  <si>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</si>
  <si>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</si>
  <si>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</si>
  <si>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</si>
  <si>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</si>
  <si>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</si>
  <si>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</si>
  <si>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</si>
  <si>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</si>
  <si>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</si>
  <si>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</si>
  <si>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</si>
  <si>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</si>
  <si>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</si>
  <si>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</si>
  <si>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</si>
  <si>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</si>
  <si>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</si>
  <si>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</si>
  <si>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</si>
  <si>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</si>
  <si>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</si>
  <si>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</si>
  <si>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</si>
  <si>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</si>
  <si>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</si>
  <si>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</si>
  <si>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</si>
  <si>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</si>
  <si>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</si>
  <si>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</si>
  <si>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</si>
  <si>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</si>
  <si>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</si>
  <si>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</si>
  <si>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</si>
  <si>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</si>
  <si>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</si>
  <si>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</si>
  <si>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</si>
  <si>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</si>
  <si>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</si>
  <si>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</si>
  <si>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</si>
  <si>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</si>
  <si>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</si>
  <si>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</si>
  <si>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</si>
  <si>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</si>
  <si>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</si>
  <si>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</si>
  <si>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</si>
  <si>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</si>
  <si>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</si>
  <si>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</si>
  <si>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</si>
  <si>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</si>
  <si>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</si>
  <si>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</si>
  <si>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</si>
  <si>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</si>
  <si>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</si>
  <si>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</si>
  <si>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</si>
  <si>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</si>
  <si>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</si>
  <si>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</si>
  <si>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</si>
  <si>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</si>
  <si>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</si>
  <si>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</si>
  <si>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</si>
  <si>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</si>
  <si>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</si>
  <si>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</si>
  <si>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</si>
  <si>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</si>
  <si>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</si>
  <si>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</si>
  <si>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</si>
  <si>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</si>
  <si>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</si>
  <si>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</si>
  <si>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</si>
  <si>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</si>
  <si>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</si>
  <si>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</si>
  <si>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</si>
  <si>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</si>
  <si>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</si>
  <si>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</si>
  <si>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</si>
  <si>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</si>
  <si>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</si>
  <si>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</si>
  <si>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</si>
  <si>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</si>
  <si>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</si>
  <si>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</si>
  <si>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</si>
  <si>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</si>
  <si>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</si>
  <si>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</si>
  <si>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</si>
  <si>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</si>
  <si>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</si>
  <si>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</si>
  <si>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</si>
  <si>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</si>
  <si>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</si>
  <si>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</si>
  <si>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</si>
  <si>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</si>
  <si>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</si>
  <si>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</si>
  <si>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</si>
  <si>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</si>
  <si>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</si>
  <si>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</si>
  <si>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</si>
  <si>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</si>
  <si>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</si>
  <si>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</si>
  <si>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</si>
  <si>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</si>
  <si>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</si>
  <si>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</si>
  <si>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</si>
  <si>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</si>
  <si>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</si>
  <si>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</si>
  <si>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</si>
  <si>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</si>
  <si>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</si>
  <si>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</si>
  <si>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</si>
  <si>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</si>
  <si>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</si>
  <si>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</si>
  <si>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</si>
  <si>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</si>
  <si>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</si>
  <si>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</si>
  <si>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</si>
  <si>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</si>
  <si>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</si>
  <si>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</si>
  <si>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</si>
  <si>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</si>
  <si>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</si>
  <si>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</si>
  <si>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</si>
  <si>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</si>
  <si>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</si>
  <si>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</si>
  <si>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</si>
  <si>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</si>
  <si>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</si>
  <si>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</si>
  <si>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</si>
  <si>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</si>
  <si>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</si>
  <si>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</si>
  <si>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</si>
  <si>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</si>
  <si>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</si>
  <si>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</si>
  <si>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</si>
  <si>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</si>
  <si>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</si>
  <si>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</si>
  <si>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</si>
  <si>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</si>
  <si>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</si>
  <si>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</si>
  <si>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</si>
  <si>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</si>
  <si>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</si>
  <si>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</si>
  <si>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</si>
  <si>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</si>
  <si>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</si>
  <si>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</si>
  <si>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</si>
  <si>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</si>
  <si>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</si>
  <si>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</si>
  <si>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</si>
  <si>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</si>
  <si>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</si>
  <si>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</si>
  <si>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</si>
  <si>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</si>
  <si>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</si>
  <si>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</si>
  <si>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</si>
  <si>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</si>
  <si>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</si>
  <si>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</si>
  <si>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</si>
  <si>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</si>
  <si>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</si>
  <si>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</si>
  <si>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</si>
  <si>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</si>
  <si>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</si>
  <si>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</si>
  <si>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</si>
  <si>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</si>
  <si>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</si>
  <si>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</si>
  <si>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</si>
  <si>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</si>
  <si>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</si>
  <si>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</si>
  <si>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</si>
  <si>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</si>
  <si>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</si>
  <si>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</si>
  <si>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</si>
  <si>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</si>
  <si>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</si>
  <si>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</si>
  <si>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</si>
  <si>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</si>
  <si>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</si>
  <si>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</si>
  <si>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</si>
  <si>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</si>
  <si>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</si>
  <si>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</si>
  <si>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</si>
  <si>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</si>
  <si>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</si>
  <si>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</si>
  <si>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</si>
  <si>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</si>
  <si>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</si>
  <si>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</si>
  <si>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</si>
  <si>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</si>
  <si>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</si>
  <si>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</si>
  <si>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</si>
  <si>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</si>
  <si>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</si>
  <si>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</si>
  <si>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</si>
  <si>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</si>
  <si>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</si>
  <si>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</si>
  <si>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</si>
  <si>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</si>
  <si>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</si>
  <si>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</si>
  <si>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</si>
  <si>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</si>
  <si>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</si>
  <si>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</si>
  <si>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</si>
  <si>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</si>
  <si>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</si>
  <si>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</si>
  <si>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</si>
  <si>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</si>
  <si>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</si>
  <si>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</si>
  <si>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</si>
  <si>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</si>
  <si>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</si>
  <si>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</si>
  <si>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</si>
  <si>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</si>
  <si>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</si>
  <si>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</si>
  <si>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</si>
  <si>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</si>
  <si>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</si>
  <si>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</si>
  <si>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</si>
  <si>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</si>
  <si>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</si>
  <si>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</si>
  <si>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</si>
  <si>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</si>
  <si>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</si>
  <si>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</si>
  <si>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</si>
  <si>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</si>
  <si>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</si>
  <si>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</si>
  <si>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</si>
  <si>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</si>
  <si>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</si>
  <si>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</si>
  <si>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</si>
  <si>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</si>
  <si>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</si>
  <si>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</si>
  <si>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</si>
  <si>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</si>
  <si>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</si>
  <si>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</si>
  <si>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</si>
  <si>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</si>
  <si>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</si>
  <si>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</si>
  <si>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</si>
  <si>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</si>
  <si>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</si>
  <si>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</si>
  <si>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</si>
  <si>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</si>
  <si>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</si>
  <si>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</si>
  <si>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</si>
  <si>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</si>
  <si>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</si>
  <si>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</si>
  <si>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</si>
  <si>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</si>
  <si>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</si>
  <si>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</si>
  <si>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</si>
  <si>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</si>
  <si>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</si>
  <si>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</si>
  <si>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</si>
  <si>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</si>
  <si>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</si>
  <si>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</si>
  <si>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</si>
  <si>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</si>
  <si>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</si>
  <si>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</si>
  <si>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</si>
  <si>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</si>
  <si>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</si>
  <si>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</si>
  <si>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</si>
  <si>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</si>
  <si>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</si>
  <si>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</si>
  <si>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</si>
  <si>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</si>
  <si>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</si>
  <si>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</si>
  <si>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</si>
  <si>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</si>
  <si>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</si>
  <si>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</si>
  <si>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</si>
  <si>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</si>
  <si>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</si>
  <si>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</si>
  <si>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</si>
  <si>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</si>
  <si>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</si>
  <si>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</si>
  <si>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</si>
  <si>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</si>
  <si>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</si>
  <si>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</si>
  <si>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</si>
  <si>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</si>
  <si>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</si>
  <si>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</si>
  <si>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</si>
  <si>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</si>
  <si>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</si>
  <si>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</si>
  <si>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</si>
  <si>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</si>
  <si>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</si>
  <si>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</si>
  <si>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</si>
  <si>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</si>
  <si>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</si>
  <si>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</si>
  <si>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</si>
  <si>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</si>
  <si>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</si>
  <si>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</si>
  <si>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</si>
  <si>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</si>
  <si>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</si>
  <si>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</si>
  <si>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</si>
  <si>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</si>
  <si>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</si>
  <si>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</si>
  <si>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</si>
  <si>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</si>
  <si>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</si>
  <si>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</si>
  <si>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</si>
  <si>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</si>
  <si>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</si>
  <si>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</si>
  <si>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</si>
  <si>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</si>
  <si>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</si>
  <si>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</si>
  <si>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</si>
  <si>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</si>
  <si>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</si>
  <si>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</si>
  <si>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</si>
  <si>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</si>
  <si>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</si>
  <si>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</si>
  <si>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</si>
  <si>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</si>
  <si>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</si>
  <si>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</si>
  <si>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</si>
  <si>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</si>
  <si>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</si>
  <si>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</si>
  <si>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</si>
  <si>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</si>
  <si>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</si>
  <si>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</si>
  <si>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</si>
  <si>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</si>
  <si>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</si>
  <si>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</si>
  <si>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</si>
  <si>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</si>
  <si>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</si>
  <si>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</si>
  <si>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</si>
  <si>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</si>
  <si>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</si>
  <si>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</si>
  <si>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</si>
  <si>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</si>
  <si>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</si>
  <si>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</si>
  <si>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</si>
  <si>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</si>
  <si>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</si>
  <si>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</si>
  <si>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</si>
  <si>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</si>
  <si>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</si>
  <si>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</si>
  <si>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</si>
  <si>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</si>
  <si>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</si>
  <si>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</si>
  <si>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</si>
  <si>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</si>
  <si>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</si>
  <si>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</si>
  <si>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</si>
  <si>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</si>
  <si>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</si>
  <si>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</si>
  <si>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</si>
  <si>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</si>
  <si>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</si>
  <si>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</si>
  <si>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</si>
  <si>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</si>
  <si>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</si>
  <si>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</si>
  <si>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</si>
  <si>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</si>
  <si>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</si>
  <si>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</si>
  <si>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</si>
  <si>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</si>
  <si>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</si>
  <si>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</si>
  <si>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</si>
  <si>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</si>
  <si>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</si>
  <si>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</si>
  <si>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</si>
  <si>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</si>
  <si>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</si>
  <si>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</si>
  <si>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</si>
  <si>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</si>
  <si>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</si>
  <si>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</si>
  <si>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</si>
  <si>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</si>
  <si>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</si>
  <si>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</si>
  <si>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</si>
  <si>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</si>
  <si>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</si>
  <si>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</si>
  <si>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</si>
  <si>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</si>
  <si>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</si>
  <si>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</si>
  <si>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</si>
  <si>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</si>
  <si>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</si>
  <si>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</si>
  <si>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</si>
  <si>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</si>
  <si>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</si>
  <si>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</si>
  <si>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</si>
  <si>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</si>
  <si>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</si>
  <si>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</si>
  <si>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</si>
  <si>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</si>
  <si>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</si>
  <si>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</si>
  <si>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</si>
  <si>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</si>
  <si>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</si>
  <si>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</si>
  <si>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</si>
  <si>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</si>
  <si>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</si>
  <si>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</si>
  <si>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</si>
  <si>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</si>
  <si>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</si>
  <si>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</si>
  <si>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</si>
  <si>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</si>
  <si>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</si>
  <si>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</si>
  <si>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</si>
  <si>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</si>
  <si>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</si>
  <si>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</si>
  <si>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</si>
  <si>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</si>
  <si>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</si>
  <si>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</si>
  <si>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</si>
  <si>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</si>
  <si>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</si>
  <si>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</si>
  <si>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</si>
  <si>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</si>
  <si>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</si>
  <si>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</si>
  <si>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</si>
  <si>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</si>
  <si>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</si>
  <si>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</si>
  <si>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</si>
  <si>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</si>
  <si>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</si>
  <si>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</si>
  <si>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</si>
  <si>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</si>
  <si>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</si>
  <si>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</si>
  <si>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</si>
  <si>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</si>
  <si>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</si>
  <si>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</si>
  <si>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</si>
  <si>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</si>
  <si>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</si>
  <si>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</si>
  <si>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</si>
  <si>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</si>
  <si>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</si>
  <si>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</si>
  <si>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</si>
  <si>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</si>
  <si>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</si>
  <si>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</si>
  <si>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</si>
  <si>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</si>
  <si>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</si>
  <si>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</si>
  <si>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</si>
  <si>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</si>
  <si>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</si>
  <si>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</si>
  <si>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</si>
  <si>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</si>
  <si>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</si>
  <si>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</si>
  <si>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</si>
  <si>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</si>
  <si>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</si>
  <si>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</si>
  <si>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</si>
  <si>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</si>
  <si>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</si>
  <si>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</si>
  <si>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</si>
  <si>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</si>
  <si>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</si>
  <si>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</si>
  <si>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</si>
  <si>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</si>
  <si>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</si>
  <si>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</si>
  <si>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</si>
  <si>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</si>
  <si>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</si>
  <si>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</si>
  <si>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</si>
  <si>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</si>
  <si>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</si>
  <si>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</si>
  <si>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</si>
  <si>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</si>
  <si>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</si>
  <si>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</si>
  <si>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</si>
  <si>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</si>
  <si>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</si>
  <si>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</si>
  <si>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</si>
  <si>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</si>
  <si>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</si>
  <si>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</si>
  <si>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</si>
  <si>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</si>
  <si>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</si>
  <si>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</si>
  <si>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</si>
  <si>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</si>
  <si>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</si>
  <si>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</si>
  <si>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</si>
  <si>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</si>
  <si>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</si>
  <si>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</si>
  <si>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</si>
  <si>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</si>
  <si>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</si>
  <si>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</si>
  <si>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</si>
  <si>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</si>
  <si>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</si>
  <si>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</si>
  <si>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</si>
  <si>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</si>
  <si>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</si>
  <si>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</si>
  <si>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</si>
  <si>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</si>
  <si>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</si>
  <si>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</si>
  <si>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</si>
  <si>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</si>
  <si>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</si>
  <si>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</si>
  <si>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</si>
  <si>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</si>
  <si>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</si>
  <si>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</si>
  <si>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</si>
  <si>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</si>
  <si>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</si>
  <si>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</si>
  <si>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</si>
  <si>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</si>
  <si>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</si>
  <si>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</si>
  <si>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</si>
  <si>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</si>
  <si>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</si>
  <si>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</si>
  <si>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</si>
  <si>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</si>
  <si>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</si>
  <si>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</si>
  <si>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</si>
  <si>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</si>
  <si>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</si>
  <si>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</si>
  <si>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</si>
  <si>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</si>
  <si>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</si>
  <si>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</si>
  <si>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</si>
  <si>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</si>
  <si>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</si>
  <si>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</si>
  <si>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</si>
  <si>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</si>
  <si>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</si>
  <si>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</si>
  <si>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</si>
  <si>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</si>
  <si>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</si>
  <si>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</si>
  <si>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</si>
  <si>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</si>
  <si>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</si>
  <si>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</si>
  <si>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</si>
  <si>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</si>
  <si>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</si>
  <si>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</si>
  <si>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</si>
  <si>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</si>
  <si>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</si>
  <si>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</si>
  <si>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</si>
  <si>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</si>
  <si>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</si>
  <si>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</si>
  <si>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</si>
  <si>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</si>
  <si>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</si>
  <si>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</si>
  <si>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</si>
  <si>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</si>
  <si>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</si>
  <si>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</si>
  <si>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</si>
  <si>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</si>
  <si>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</si>
  <si>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</si>
  <si>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</si>
  <si>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</si>
  <si>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</si>
  <si>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</si>
  <si>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</si>
  <si>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</si>
  <si>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</si>
  <si>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</si>
  <si>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</si>
  <si>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</si>
  <si>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</si>
  <si>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</si>
  <si>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</si>
  <si>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</si>
  <si>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</si>
  <si>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</si>
  <si>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</si>
  <si>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</si>
  <si>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</si>
  <si>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</si>
  <si>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</si>
  <si>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</si>
  <si>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</si>
  <si>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</si>
  <si>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</si>
  <si>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</si>
  <si>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</si>
  <si>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</si>
  <si>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</si>
  <si>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</si>
  <si>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</si>
  <si>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</si>
  <si>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</si>
  <si>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</si>
  <si>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</si>
  <si>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</si>
  <si>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</si>
  <si>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</si>
  <si>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</si>
  <si>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</si>
  <si>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</si>
  <si>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</si>
  <si>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</si>
  <si>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</si>
  <si>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</si>
  <si>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</si>
  <si>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</si>
  <si>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</si>
  <si>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</si>
  <si>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</si>
  <si>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</si>
  <si>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</si>
  <si>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</si>
  <si>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</si>
  <si>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</si>
  <si>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</si>
  <si>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</si>
  <si>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</si>
  <si>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</si>
  <si>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</si>
  <si>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</si>
  <si>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</si>
  <si>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</si>
  <si>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</si>
  <si>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</si>
  <si>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</si>
  <si>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</si>
  <si>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</si>
  <si>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</si>
  <si>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</si>
  <si>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</si>
  <si>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</si>
  <si>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</si>
  <si>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</si>
  <si>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</si>
  <si>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</si>
  <si>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</si>
  <si>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</si>
  <si>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</si>
  <si>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</si>
  <si>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</si>
  <si>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</si>
  <si>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</si>
  <si>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</si>
  <si>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</si>
  <si>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</si>
  <si>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</si>
  <si>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</si>
  <si>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</si>
  <si>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</si>
  <si>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</si>
  <si>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</si>
  <si>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</si>
  <si>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</si>
  <si>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</si>
  <si>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</si>
  <si>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</si>
  <si>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</si>
  <si>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</si>
  <si>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</si>
  <si>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</si>
  <si>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</si>
  <si>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</si>
  <si>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</si>
  <si>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</si>
  <si>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</si>
  <si>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</si>
  <si>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</si>
  <si>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</si>
  <si>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</si>
  <si>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</si>
  <si>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</si>
  <si>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</si>
  <si>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</si>
  <si>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</si>
  <si>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</si>
  <si>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</si>
  <si>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</si>
  <si>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</si>
  <si>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</si>
  <si>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</si>
  <si>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</si>
  <si>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</si>
  <si>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</si>
  <si>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</si>
  <si>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</si>
  <si>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</si>
  <si>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</si>
  <si>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</si>
  <si>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</si>
  <si>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</si>
  <si>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</si>
  <si>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</si>
  <si>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</si>
  <si>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</si>
  <si>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</si>
  <si>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</si>
  <si>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</si>
  <si>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</si>
  <si>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</si>
  <si>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</si>
  <si>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</si>
  <si>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</si>
  <si>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</si>
  <si>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</si>
  <si>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</si>
  <si>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</si>
  <si>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</si>
  <si>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</si>
  <si>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</si>
  <si>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</si>
  <si>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</si>
  <si>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</si>
  <si>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</si>
  <si>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</si>
  <si>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</si>
  <si>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</si>
  <si>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</si>
  <si>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</si>
  <si>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</si>
  <si>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</si>
  <si>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</si>
  <si>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</si>
  <si>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</si>
  <si>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</si>
  <si>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</si>
  <si>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</si>
  <si>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</si>
  <si>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</si>
  <si>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</si>
  <si>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</si>
  <si>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</si>
  <si>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</si>
  <si>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</si>
  <si>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</si>
  <si>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</si>
  <si>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</si>
  <si>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</si>
  <si>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</si>
  <si>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</si>
  <si>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</si>
  <si>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</si>
  <si>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</si>
  <si>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</si>
  <si>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</si>
  <si>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</si>
  <si>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</si>
  <si>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</si>
  <si>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</si>
  <si>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</si>
  <si>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</si>
  <si>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</si>
  <si>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</si>
  <si>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</si>
  <si>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</si>
  <si>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</si>
  <si>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</si>
  <si>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</si>
  <si>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</si>
  <si>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</si>
  <si>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</si>
  <si>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</si>
  <si>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</si>
  <si>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</si>
  <si>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</si>
  <si>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</si>
  <si>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</si>
  <si>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</si>
  <si>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</si>
  <si>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</si>
  <si>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</si>
  <si>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</si>
  <si>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</si>
  <si>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</si>
  <si>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</si>
  <si>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</si>
  <si>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</si>
  <si>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</si>
  <si>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</si>
  <si>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</si>
  <si>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</si>
  <si>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</si>
  <si>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</si>
  <si>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</si>
  <si>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</si>
  <si>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</si>
  <si>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</si>
  <si>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</si>
  <si>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</si>
  <si>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</si>
  <si>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</si>
  <si>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</si>
  <si>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</si>
  <si>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</si>
  <si>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</si>
  <si>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</si>
  <si>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</si>
  <si>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</si>
  <si>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</si>
  <si>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</si>
  <si>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</si>
  <si>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</si>
  <si>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</si>
  <si>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</si>
  <si>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</si>
  <si>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</si>
  <si>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</si>
  <si>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</si>
  <si>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</si>
  <si>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</si>
  <si>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</si>
  <si>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</si>
  <si>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</si>
  <si>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</si>
  <si>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</si>
  <si>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</si>
  <si>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</si>
  <si>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</si>
  <si>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</si>
  <si>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</si>
  <si>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</si>
  <si>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</si>
  <si>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</si>
  <si>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</si>
  <si>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</si>
  <si>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</si>
  <si>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</si>
  <si>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</si>
  <si>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</si>
  <si>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</si>
  <si>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</si>
  <si>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</si>
  <si>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</si>
  <si>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</si>
  <si>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</si>
  <si>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</si>
  <si>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</si>
  <si>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</si>
  <si>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</si>
  <si>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</si>
  <si>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</si>
  <si>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</si>
  <si>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</si>
  <si>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</si>
  <si>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</si>
  <si>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</si>
  <si>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</si>
  <si>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</si>
  <si>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</si>
  <si>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</si>
  <si>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</si>
  <si>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</si>
  <si>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</si>
  <si>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</si>
  <si>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</si>
  <si>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</si>
  <si>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</si>
  <si>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</si>
  <si>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</si>
  <si>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</si>
  <si>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</si>
  <si>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</si>
  <si>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</si>
  <si>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</si>
  <si>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</si>
  <si>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</si>
  <si>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</si>
  <si>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</si>
  <si>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</si>
  <si>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</si>
  <si>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</si>
  <si>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</si>
  <si>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</si>
  <si>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</si>
  <si>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</si>
  <si>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</si>
  <si>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</si>
  <si>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</si>
  <si>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</si>
  <si>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</si>
  <si>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</si>
  <si>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</si>
  <si>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</si>
  <si>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</si>
  <si>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</si>
  <si>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</si>
  <si>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</si>
  <si>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</si>
  <si>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</si>
  <si>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</si>
  <si>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</si>
  <si>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</si>
  <si>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</si>
  <si>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</si>
  <si>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</si>
  <si>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</si>
  <si>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</si>
  <si>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</si>
  <si>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</si>
  <si>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</si>
  <si>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</si>
  <si>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</si>
  <si>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</si>
  <si>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</si>
  <si>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</si>
  <si>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</si>
  <si>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</si>
  <si>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</si>
  <si>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</si>
  <si>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</si>
  <si>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</si>
  <si>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</si>
  <si>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</si>
  <si>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</si>
  <si>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</si>
  <si>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</si>
  <si>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</si>
  <si>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</si>
  <si>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</si>
  <si>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</si>
  <si>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</si>
  <si>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</si>
  <si>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</si>
  <si>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</si>
  <si>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</si>
  <si>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</si>
  <si>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</si>
  <si>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</si>
  <si>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</si>
  <si>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</si>
  <si>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</si>
  <si>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</si>
  <si>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</si>
  <si>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</si>
  <si>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</si>
  <si>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</si>
  <si>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</si>
  <si>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</si>
  <si>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</si>
  <si>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</si>
  <si>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</si>
  <si>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</si>
  <si>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</si>
  <si>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</si>
  <si>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</si>
  <si>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</si>
  <si>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</si>
  <si>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</si>
  <si>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</si>
  <si>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</si>
  <si>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</si>
  <si>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</si>
  <si>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</si>
  <si>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</si>
  <si>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</si>
  <si>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</si>
  <si>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</si>
  <si>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</si>
  <si>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</si>
  <si>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</si>
  <si>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</si>
  <si>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</si>
  <si>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</si>
  <si>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</si>
  <si>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</si>
  <si>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</si>
  <si>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</si>
  <si>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</si>
  <si>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</si>
  <si>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</si>
  <si>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</si>
  <si>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</si>
  <si>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</si>
  <si>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</si>
  <si>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</si>
  <si>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</si>
  <si>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</si>
  <si>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</si>
  <si>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</si>
  <si>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</si>
  <si>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</si>
  <si>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</si>
  <si>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</si>
  <si>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</si>
  <si>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</si>
  <si>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</si>
  <si>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</si>
  <si>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</si>
  <si>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</si>
  <si>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</si>
  <si>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</si>
  <si>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</si>
  <si>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</si>
  <si>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</si>
  <si>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</si>
  <si>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</si>
  <si>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</si>
  <si>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</si>
  <si>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</si>
  <si>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</si>
  <si>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</si>
  <si>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</si>
  <si>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</si>
  <si>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</si>
  <si>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</si>
  <si>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</si>
  <si>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</si>
  <si>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</si>
  <si>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</si>
  <si>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</si>
  <si>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</si>
  <si>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</si>
  <si>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</si>
  <si>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</si>
  <si>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</si>
  <si>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</si>
  <si>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</si>
  <si>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</si>
  <si>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</si>
  <si>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</si>
  <si>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</si>
  <si>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</si>
  <si>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</si>
  <si>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</si>
  <si>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</si>
  <si>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</si>
  <si>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</si>
  <si>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</si>
  <si>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</si>
  <si>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</si>
  <si>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</si>
  <si>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</si>
  <si>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</si>
  <si>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</si>
  <si>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</si>
  <si>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</si>
  <si>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</si>
  <si>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</si>
  <si>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</si>
  <si>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</si>
  <si>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</si>
  <si>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</si>
  <si>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</si>
  <si>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</si>
  <si>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</si>
  <si>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</si>
  <si>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</si>
  <si>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</si>
  <si>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</si>
  <si>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</si>
  <si>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</si>
  <si>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</si>
  <si>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</si>
  <si>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</si>
  <si>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</si>
  <si>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</si>
  <si>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</si>
  <si>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</si>
  <si>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</si>
  <si>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</si>
  <si>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</si>
  <si>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</si>
  <si>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</si>
  <si>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</si>
  <si>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</si>
  <si>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</si>
  <si>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</si>
  <si>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</si>
  <si>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</si>
  <si>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</si>
  <si>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</si>
  <si>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</si>
  <si>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</si>
  <si>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</si>
  <si>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</si>
  <si>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</si>
  <si>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</si>
  <si>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</si>
  <si>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</si>
  <si>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</si>
  <si>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</si>
  <si>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</si>
  <si>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</si>
  <si>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</si>
  <si>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</si>
  <si>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</si>
  <si>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</si>
  <si>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</si>
  <si>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</si>
  <si>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</si>
  <si>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</si>
  <si>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</si>
  <si>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</si>
  <si>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</si>
  <si>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</si>
  <si>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</si>
  <si>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</si>
  <si>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</si>
  <si>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</si>
  <si>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</si>
  <si>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</si>
  <si>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</si>
  <si>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</si>
  <si>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</si>
  <si>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</si>
  <si>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</si>
  <si>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</si>
  <si>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</si>
  <si>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</si>
  <si>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</si>
  <si>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</si>
  <si>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</si>
  <si>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</si>
  <si>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</si>
  <si>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</si>
  <si>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</si>
  <si>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</si>
  <si>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</si>
  <si>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</si>
  <si>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</si>
  <si>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</si>
  <si>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</si>
  <si>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</si>
  <si>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</si>
  <si>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</si>
  <si>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</si>
  <si>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</si>
  <si>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</si>
  <si>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</si>
  <si>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</si>
  <si>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</si>
  <si>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</si>
  <si>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</si>
  <si>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</si>
  <si>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</si>
  <si>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</si>
  <si>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</si>
  <si>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</si>
  <si>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</si>
  <si>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</si>
  <si>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</si>
  <si>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</si>
  <si>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</si>
  <si>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</si>
  <si>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</si>
  <si>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</si>
  <si>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</si>
  <si>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</si>
  <si>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</si>
  <si>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</si>
  <si>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</si>
  <si>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</si>
  <si>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</si>
  <si>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</si>
  <si>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</si>
  <si>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</si>
  <si>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</si>
  <si>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</si>
  <si>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</si>
  <si>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</si>
  <si>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</si>
  <si>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</si>
  <si>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</si>
  <si>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</si>
  <si>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</si>
  <si>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</si>
  <si>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</si>
  <si>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</si>
  <si>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</si>
  <si>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</si>
  <si>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</si>
  <si>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</si>
  <si>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</si>
  <si>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</si>
  <si>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</si>
  <si>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</si>
  <si>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</si>
  <si>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</si>
  <si>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</si>
  <si>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</si>
  <si>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</si>
  <si>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</si>
  <si>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</si>
  <si>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</si>
  <si>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</si>
  <si>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</si>
  <si>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</si>
  <si>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</si>
  <si>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</si>
  <si>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</si>
  <si>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</si>
  <si>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</si>
  <si>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</si>
  <si>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</si>
  <si>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</si>
  <si>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</si>
  <si>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</si>
  <si>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</si>
  <si>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</si>
  <si>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</si>
  <si>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</si>
  <si>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</si>
  <si>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</si>
  <si>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</si>
  <si>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</si>
  <si>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</si>
  <si>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</si>
  <si>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</si>
  <si>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</si>
  <si>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</si>
  <si>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</si>
  <si>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</si>
  <si>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</si>
  <si>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</si>
  <si>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</si>
  <si>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</si>
  <si>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</si>
  <si>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</si>
  <si>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</si>
  <si>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</si>
  <si>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</si>
  <si>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</si>
  <si>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</si>
  <si>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</si>
  <si>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</si>
  <si>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</si>
  <si>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</si>
  <si>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</si>
  <si>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</si>
  <si>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</si>
  <si>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</si>
  <si>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</si>
  <si>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</si>
  <si>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</si>
  <si>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</si>
  <si>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</si>
  <si>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</si>
  <si>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</si>
  <si>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</si>
  <si>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</si>
  <si>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</si>
  <si>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</si>
  <si>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</si>
  <si>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</si>
  <si>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</si>
  <si>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</si>
  <si>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</si>
  <si>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</si>
  <si>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</si>
  <si>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</si>
  <si>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</si>
  <si>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</si>
  <si>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</si>
  <si>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</si>
  <si>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</si>
  <si>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</si>
  <si>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</si>
  <si>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</si>
  <si>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</si>
  <si>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</si>
  <si>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</si>
  <si>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</si>
  <si>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</si>
  <si>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</si>
  <si>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</si>
  <si>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</si>
  <si>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</si>
  <si>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</si>
  <si>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</si>
  <si>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</si>
  <si>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</si>
  <si>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</si>
  <si>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</si>
  <si>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</si>
  <si>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</si>
  <si>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</si>
  <si>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</si>
  <si>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</si>
  <si>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</si>
  <si>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</si>
  <si>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</si>
  <si>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</si>
  <si>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</si>
  <si>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</si>
  <si>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</si>
  <si>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</si>
  <si>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</si>
  <si>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</si>
  <si>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</si>
  <si>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</si>
  <si>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</si>
  <si>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</si>
  <si>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</si>
  <si>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</si>
  <si>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</si>
  <si>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</si>
  <si>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</si>
  <si>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</si>
  <si>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</si>
  <si>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</si>
  <si>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</si>
  <si>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</si>
  <si>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</si>
  <si>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</si>
  <si>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</si>
  <si>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</si>
  <si>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</si>
  <si>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</si>
  <si>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</si>
  <si>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</si>
  <si>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</si>
  <si>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</si>
  <si>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</si>
  <si>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</si>
  <si>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</si>
  <si>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</si>
  <si>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</si>
  <si>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</si>
  <si>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</si>
  <si>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</si>
  <si>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</si>
  <si>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</si>
  <si>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</si>
  <si>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</si>
  <si>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</si>
  <si>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</si>
  <si>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</si>
  <si>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</si>
  <si>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</si>
  <si>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</si>
  <si>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</si>
  <si>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</si>
  <si>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</si>
  <si>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</si>
  <si>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</si>
  <si>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</si>
  <si>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</si>
  <si>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</si>
  <si>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</si>
  <si>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</si>
  <si>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</si>
  <si>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</si>
  <si>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</si>
  <si>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</si>
  <si>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</si>
  <si>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</si>
  <si>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</si>
  <si>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</si>
  <si>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</si>
  <si>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</si>
  <si>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</si>
  <si>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</si>
  <si>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</si>
  <si>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</si>
  <si>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</si>
  <si>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</si>
  <si>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</si>
  <si>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</si>
  <si>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</si>
  <si>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</si>
  <si>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</si>
  <si>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</si>
  <si>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</si>
  <si>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</si>
  <si>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</si>
  <si>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</si>
  <si>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</si>
  <si>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</si>
  <si>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</si>
  <si>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</si>
  <si>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</si>
  <si>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</si>
  <si>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</si>
  <si>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</si>
  <si>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</si>
  <si>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</si>
  <si>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</si>
  <si>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</si>
  <si>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</si>
  <si>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</si>
  <si>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</si>
  <si>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</si>
  <si>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</si>
  <si>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</si>
  <si>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</si>
  <si>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</si>
  <si>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</si>
  <si>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</si>
  <si>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</si>
  <si>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</si>
  <si>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</si>
  <si>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</si>
  <si>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</si>
  <si>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</si>
  <si>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</si>
  <si>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</si>
  <si>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</si>
  <si>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</si>
  <si>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</si>
  <si>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</si>
  <si>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</si>
  <si>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</si>
  <si>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</si>
  <si>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</si>
  <si>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</si>
  <si>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</si>
  <si>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</si>
  <si>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</si>
  <si>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</si>
  <si>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</si>
  <si>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</si>
  <si>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</si>
  <si>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</si>
  <si>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</si>
  <si>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</si>
  <si>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</si>
  <si>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</si>
  <si>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</si>
  <si>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</si>
  <si>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</si>
  <si>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</si>
  <si>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</si>
  <si>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</si>
  <si>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</si>
  <si>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</si>
  <si>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</si>
  <si>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</si>
  <si>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</si>
  <si>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</si>
  <si>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</si>
  <si>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</si>
  <si>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</si>
  <si>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</si>
  <si>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</si>
  <si>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</si>
  <si>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</si>
  <si>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</si>
  <si>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</si>
  <si>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</si>
  <si>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</si>
  <si>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</si>
  <si>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</si>
  <si>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</si>
  <si>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</si>
  <si>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</si>
  <si>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</si>
  <si>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</si>
  <si>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</si>
  <si>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</si>
  <si>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</si>
  <si>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</si>
  <si>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</si>
  <si>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</si>
  <si>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</si>
  <si>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</si>
  <si>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</si>
  <si>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</si>
  <si>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</si>
  <si>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</si>
  <si>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</si>
  <si>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</si>
  <si>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</si>
  <si>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</si>
  <si>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</si>
  <si>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</si>
  <si>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</si>
  <si>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</si>
  <si>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</si>
  <si>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</si>
  <si>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</si>
  <si>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</si>
  <si>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</si>
  <si>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</si>
  <si>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</si>
  <si>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</si>
  <si>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</si>
  <si>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</si>
  <si>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</si>
  <si>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</si>
  <si>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</si>
  <si>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</si>
  <si>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</si>
  <si>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</si>
  <si>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</si>
  <si>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</si>
  <si>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</si>
  <si>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</si>
  <si>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</si>
  <si>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</si>
  <si>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</si>
  <si>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</si>
  <si>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</si>
  <si>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</si>
  <si>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</si>
  <si>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</si>
  <si>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</si>
  <si>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</si>
  <si>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</si>
  <si>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</si>
  <si>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</si>
  <si>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</si>
  <si>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</si>
  <si>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</si>
  <si>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</si>
  <si>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</si>
  <si>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</si>
  <si>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</si>
  <si>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</si>
  <si>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</si>
  <si>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</si>
  <si>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</si>
  <si>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</si>
  <si>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</si>
  <si>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</si>
  <si>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</si>
  <si>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</si>
  <si>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</si>
  <si>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</si>
  <si>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</si>
  <si>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</si>
  <si>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</si>
  <si>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</si>
  <si>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</si>
  <si>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</si>
  <si>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</si>
  <si>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</si>
  <si>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</si>
  <si>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</si>
  <si>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</si>
  <si>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</si>
  <si>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</si>
  <si>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</si>
  <si>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</si>
  <si>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</si>
  <si>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</si>
  <si>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</si>
  <si>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</si>
  <si>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</si>
  <si>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</si>
  <si>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</si>
  <si>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</si>
  <si>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</si>
  <si>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</si>
  <si>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</si>
  <si>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</si>
  <si>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</si>
  <si>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</si>
  <si>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</si>
  <si>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</si>
  <si>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</si>
  <si>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</si>
  <si>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</si>
  <si>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</si>
  <si>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</si>
  <si>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</si>
  <si>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</si>
  <si>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</si>
  <si>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</si>
  <si>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</si>
  <si>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</si>
  <si>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</si>
  <si>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</si>
  <si>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</si>
  <si>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</si>
  <si>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</si>
  <si>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</si>
  <si>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</si>
  <si>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</si>
  <si>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</si>
  <si>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</si>
  <si>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</si>
  <si>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</si>
  <si>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</si>
  <si>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</si>
  <si>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</si>
  <si>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</si>
  <si>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</si>
  <si>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</si>
  <si>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</si>
  <si>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</si>
  <si>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</si>
  <si>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</si>
  <si>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</si>
  <si>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</si>
  <si>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</si>
  <si>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</si>
  <si>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</si>
  <si>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</si>
  <si>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</si>
  <si>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</si>
  <si>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</si>
  <si>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</si>
  <si>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</si>
  <si>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</si>
  <si>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</si>
  <si>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</si>
  <si>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</si>
  <si>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</si>
  <si>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</si>
  <si>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</si>
  <si>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</si>
  <si>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</si>
  <si>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</si>
  <si>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</si>
  <si>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</si>
  <si>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</si>
  <si>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</si>
  <si>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</si>
  <si>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</si>
  <si>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</si>
  <si>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</si>
  <si>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</si>
  <si>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</si>
  <si>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</si>
  <si>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</si>
  <si>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</si>
  <si>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</si>
  <si>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</si>
  <si>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</si>
  <si>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</si>
  <si>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</si>
  <si>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</si>
  <si>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</si>
  <si>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</si>
  <si>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</si>
  <si>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</si>
  <si>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</si>
  <si>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</si>
  <si>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</si>
  <si>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</si>
  <si>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</si>
  <si>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</si>
  <si>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</si>
  <si>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</si>
  <si>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</si>
  <si>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</si>
  <si>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</si>
  <si>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</si>
  <si>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</si>
  <si>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</si>
  <si>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</si>
  <si>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</si>
  <si>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</si>
  <si>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</si>
  <si>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</si>
  <si>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</si>
  <si>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</si>
  <si>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</si>
  <si>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</si>
  <si>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</si>
  <si>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</si>
  <si>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</si>
  <si>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</si>
  <si>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</si>
  <si>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</si>
  <si>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</si>
  <si>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</si>
  <si>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</si>
  <si>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</si>
  <si>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</si>
  <si>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</si>
  <si>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</si>
  <si>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</si>
  <si>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</si>
  <si>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</si>
  <si>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</si>
  <si>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</si>
  <si>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</si>
  <si>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</si>
  <si>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</si>
  <si>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</si>
  <si>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</si>
  <si>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</si>
  <si>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</si>
  <si>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</si>
  <si>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</si>
  <si>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</si>
  <si>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</si>
  <si>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</si>
  <si>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</si>
  <si>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</si>
  <si>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</si>
  <si>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</si>
  <si>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</si>
  <si>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</si>
  <si>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</si>
  <si>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</si>
  <si>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</si>
  <si>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</si>
  <si>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</si>
  <si>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</si>
  <si>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</si>
  <si>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</si>
  <si>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</si>
  <si>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</si>
  <si>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</si>
  <si>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</si>
  <si>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</si>
  <si>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</si>
  <si>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</si>
  <si>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</si>
  <si>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</si>
  <si>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</si>
  <si>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</si>
  <si>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</si>
  <si>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</si>
  <si>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</si>
  <si>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</si>
  <si>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</si>
  <si>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</si>
  <si>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</si>
  <si>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</si>
  <si>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</si>
  <si>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</si>
  <si>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</si>
  <si>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</si>
  <si>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</si>
  <si>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</si>
  <si>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</si>
  <si>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</si>
  <si>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</si>
  <si>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</si>
  <si>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</si>
  <si>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</si>
  <si>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</si>
  <si>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</si>
  <si>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</si>
  <si>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</si>
  <si>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</si>
  <si>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</si>
  <si>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</si>
  <si>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</si>
  <si>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</si>
  <si>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</si>
  <si>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</si>
  <si>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</si>
  <si>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</si>
  <si>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</si>
  <si>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</si>
  <si>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</si>
  <si>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</si>
  <si>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</si>
  <si>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</si>
  <si>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</si>
  <si>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</si>
  <si>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</si>
  <si>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</si>
  <si>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</si>
  <si>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</si>
  <si>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</si>
  <si>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</si>
  <si>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</si>
  <si>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</si>
  <si>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</si>
  <si>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</si>
  <si>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</si>
  <si>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</si>
  <si>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</si>
  <si>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</si>
  <si>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</si>
  <si>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</si>
  <si>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</si>
  <si>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</si>
  <si>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</si>
  <si>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</si>
  <si>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</si>
  <si>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</si>
  <si>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</si>
  <si>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</si>
  <si>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</si>
  <si>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</si>
  <si>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</si>
  <si>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</si>
  <si>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</si>
  <si>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</si>
  <si>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</si>
  <si>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</si>
  <si>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</si>
  <si>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</si>
  <si>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</si>
  <si>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</si>
  <si>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</si>
  <si>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</si>
  <si>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</si>
  <si>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</si>
  <si>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</si>
  <si>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</si>
  <si>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</si>
  <si>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</si>
  <si>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</si>
  <si>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</si>
  <si>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</si>
  <si>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</si>
  <si>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</si>
  <si>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</si>
  <si>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</si>
  <si>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</si>
  <si>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</si>
  <si>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</si>
  <si>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</si>
  <si>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</si>
  <si>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</si>
  <si>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</si>
  <si>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</si>
  <si>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</si>
  <si>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</si>
  <si>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</si>
  <si>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</si>
  <si>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</si>
  <si>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</si>
  <si>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</si>
  <si>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</si>
  <si>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</si>
  <si>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</si>
  <si>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</si>
  <si>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</si>
  <si>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</si>
  <si>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</si>
  <si>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</si>
  <si>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</si>
  <si>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</si>
  <si>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</si>
  <si>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</si>
  <si>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</si>
  <si>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</si>
  <si>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</si>
  <si>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</si>
  <si>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</si>
  <si>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</si>
  <si>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</si>
  <si>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</si>
  <si>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</si>
  <si>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</si>
  <si>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</si>
  <si>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</si>
  <si>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</si>
  <si>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</si>
  <si>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</si>
  <si>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</si>
  <si>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</si>
  <si>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</si>
  <si>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</si>
  <si>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</si>
  <si>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</si>
  <si>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</si>
  <si>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</si>
  <si>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</si>
  <si>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</si>
  <si>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</si>
  <si>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</si>
  <si>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</si>
  <si>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</si>
  <si>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</si>
  <si>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</si>
  <si>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</si>
  <si>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</si>
  <si>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</si>
  <si>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</si>
  <si>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</si>
  <si>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</si>
  <si>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</si>
  <si>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</si>
  <si>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</si>
  <si>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</si>
  <si>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</si>
  <si>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</si>
  <si>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</si>
  <si>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</si>
  <si>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</si>
  <si>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</si>
  <si>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</si>
  <si>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</si>
  <si>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</si>
  <si>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</si>
  <si>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</si>
  <si>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</si>
  <si>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</si>
  <si>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</si>
  <si>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</si>
  <si>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</si>
  <si>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</si>
  <si>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</si>
  <si>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</si>
  <si>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</si>
  <si>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</si>
  <si>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</si>
  <si>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</si>
  <si>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</si>
  <si>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</si>
  <si>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</si>
  <si>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</si>
  <si>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</si>
  <si>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</si>
  <si>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</si>
  <si>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</si>
  <si>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</si>
  <si>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</si>
  <si>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</si>
  <si>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</si>
  <si>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</si>
  <si>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</si>
  <si>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</si>
  <si>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</si>
  <si>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</si>
  <si>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</si>
  <si>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</si>
  <si>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</si>
  <si>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</si>
  <si>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</si>
  <si>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</si>
  <si>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</si>
  <si>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</si>
  <si>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</si>
  <si>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</si>
  <si>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</si>
  <si>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</si>
  <si>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</si>
  <si>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</si>
  <si>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</si>
  <si>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</si>
  <si>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</si>
  <si>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</si>
  <si>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</si>
  <si>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</si>
  <si>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</si>
  <si>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</si>
  <si>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</si>
  <si>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</si>
  <si>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</si>
  <si>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</si>
  <si>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</si>
  <si>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</si>
  <si>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</si>
  <si>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</si>
  <si>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</si>
  <si>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</si>
  <si>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</si>
  <si>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</si>
  <si>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</si>
  <si>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</si>
  <si>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</si>
  <si>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</si>
  <si>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</si>
  <si>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</si>
  <si>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</si>
  <si>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</si>
  <si>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</si>
  <si>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</si>
  <si>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</si>
  <si>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</si>
  <si>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</si>
  <si>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</si>
  <si>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</si>
  <si>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</si>
  <si>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</si>
  <si>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</si>
  <si>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</si>
  <si>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</si>
  <si>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</si>
  <si>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</si>
  <si>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</si>
  <si>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</si>
  <si>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</si>
  <si>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</si>
  <si>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</si>
  <si>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</si>
  <si>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</si>
  <si>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</si>
  <si>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</si>
  <si>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</si>
  <si>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</si>
  <si>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</si>
  <si>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</si>
  <si>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</si>
  <si>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</si>
  <si>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</si>
  <si>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</si>
  <si>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</si>
  <si>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</si>
  <si>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</si>
  <si>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</si>
  <si>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</si>
  <si>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</si>
  <si>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</si>
  <si>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</si>
  <si>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</si>
  <si>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</si>
  <si>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</si>
  <si>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</si>
  <si>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</si>
  <si>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</si>
  <si>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</si>
  <si>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</si>
  <si>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</si>
  <si>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</si>
  <si>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</si>
  <si>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</si>
  <si>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</si>
  <si>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</si>
  <si>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</si>
  <si>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</si>
  <si>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</si>
  <si>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</si>
  <si>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</si>
  <si>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</si>
  <si>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</si>
  <si>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</si>
  <si>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</si>
  <si>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</si>
  <si>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</si>
  <si>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</si>
  <si>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</si>
  <si>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</si>
  <si>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</si>
  <si>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</si>
  <si>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</si>
  <si>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</si>
  <si>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</si>
  <si>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</si>
  <si>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</si>
  <si>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</si>
  <si>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</si>
  <si>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</si>
  <si>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</si>
  <si>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</si>
  <si>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</si>
  <si>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</si>
  <si>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</si>
  <si>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</si>
  <si>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</si>
  <si>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</si>
  <si>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</si>
  <si>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</si>
  <si>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</si>
  <si>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</si>
  <si>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</si>
  <si>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</si>
  <si>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</si>
  <si>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</si>
  <si>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</si>
  <si>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</si>
  <si>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</si>
  <si>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</si>
  <si>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</si>
  <si>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</si>
  <si>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</si>
  <si>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</si>
  <si>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</si>
  <si>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</si>
  <si>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</si>
  <si>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</si>
  <si>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</si>
  <si>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</si>
  <si>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</si>
  <si>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</si>
  <si>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</si>
  <si>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</si>
  <si>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</si>
  <si>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</si>
  <si>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</si>
  <si>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</si>
  <si>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</si>
  <si>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</si>
  <si>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</si>
  <si>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</si>
  <si>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</si>
  <si>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</si>
  <si>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</si>
  <si>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</si>
  <si>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</si>
  <si>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</si>
  <si>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</si>
  <si>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</si>
  <si>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</si>
  <si>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</si>
  <si>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</si>
  <si>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</si>
  <si>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</si>
  <si>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</si>
  <si>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</si>
  <si>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</si>
  <si>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</si>
  <si>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</si>
  <si>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</si>
  <si>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</si>
  <si>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</si>
  <si>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</si>
  <si>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</si>
  <si>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</si>
  <si>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</si>
  <si>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</si>
  <si>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</si>
  <si>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</si>
  <si>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</si>
  <si>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</si>
  <si>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</si>
  <si>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</si>
  <si>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</si>
  <si>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</si>
  <si>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</si>
  <si>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</si>
  <si>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</si>
  <si>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</si>
  <si>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</si>
  <si>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</si>
  <si>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</si>
  <si>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</si>
  <si>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</si>
  <si>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</si>
  <si>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</si>
  <si>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</si>
  <si>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</si>
  <si>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</si>
  <si>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</si>
  <si>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</si>
  <si>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</si>
  <si>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</si>
  <si>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</si>
  <si>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</si>
  <si>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</si>
  <si>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</si>
  <si>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</si>
  <si>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</si>
  <si>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</si>
  <si>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</si>
  <si>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</si>
  <si>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</si>
  <si>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</si>
  <si>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</si>
  <si>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</si>
  <si>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</si>
  <si>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</si>
  <si>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</si>
  <si>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</si>
  <si>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</si>
  <si>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</si>
  <si>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</si>
  <si>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</si>
  <si>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</si>
  <si>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</si>
  <si>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</si>
  <si>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</si>
  <si>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</si>
  <si>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</si>
  <si>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</si>
  <si>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</si>
  <si>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</si>
  <si>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</si>
  <si>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</si>
  <si>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</si>
  <si>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</si>
  <si>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</si>
  <si>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</si>
  <si>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</si>
  <si>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</si>
  <si>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</si>
  <si>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</si>
  <si>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</si>
  <si>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</si>
  <si>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</si>
  <si>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</si>
  <si>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</si>
  <si>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</si>
  <si>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</si>
  <si>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</si>
  <si>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</si>
  <si>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</si>
  <si>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</si>
  <si>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</si>
  <si>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</si>
  <si>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</si>
  <si>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</si>
  <si>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</si>
  <si>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</si>
  <si>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</si>
  <si>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</si>
  <si>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</si>
  <si>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</si>
  <si>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</si>
  <si>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</si>
  <si>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</si>
  <si>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</si>
  <si>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</si>
  <si>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</si>
  <si>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</si>
  <si>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</si>
  <si>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</si>
  <si>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</si>
  <si>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</si>
  <si>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</si>
  <si>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</si>
  <si>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</si>
  <si>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</si>
  <si>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</si>
  <si>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</si>
  <si>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</si>
  <si>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</si>
  <si>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</si>
  <si>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</si>
  <si>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</si>
  <si>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</si>
  <si>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</si>
  <si>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</si>
  <si>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</si>
  <si>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</si>
  <si>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</si>
  <si>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</si>
  <si>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</si>
  <si>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</si>
  <si>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</si>
  <si>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</si>
  <si>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</si>
  <si>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</si>
  <si>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</si>
  <si>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</si>
  <si>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</si>
  <si>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</si>
  <si>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</si>
  <si>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</si>
  <si>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</si>
  <si>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</si>
  <si>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</si>
  <si>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</si>
  <si>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</si>
  <si>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</si>
  <si>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</si>
  <si>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</si>
  <si>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</si>
  <si>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</si>
  <si>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</si>
  <si>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</si>
  <si>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</si>
  <si>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</si>
  <si>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</si>
  <si>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</si>
  <si>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</si>
  <si>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</si>
  <si>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</si>
  <si>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</si>
  <si>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</si>
  <si>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</si>
  <si>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</si>
  <si>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</si>
  <si>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</si>
  <si>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</si>
  <si>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</si>
  <si>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</si>
  <si>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</si>
  <si>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</si>
  <si>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</si>
  <si>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</si>
  <si>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</si>
  <si>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</si>
  <si>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</si>
  <si>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</si>
  <si>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</si>
  <si>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</si>
  <si>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</si>
  <si>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</si>
  <si>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</si>
  <si>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</si>
  <si>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</si>
  <si>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</si>
  <si>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</si>
  <si>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</si>
  <si>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</si>
  <si>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</si>
  <si>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</si>
  <si>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</si>
  <si>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</si>
  <si>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</si>
  <si>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</si>
  <si>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</si>
  <si>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</si>
  <si>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</si>
  <si>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</si>
  <si>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</si>
  <si>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</si>
  <si>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</si>
  <si>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</si>
  <si>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</si>
  <si>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</si>
  <si>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</si>
  <si>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</si>
  <si>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</si>
  <si>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</si>
  <si>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</si>
  <si>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</si>
  <si>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</si>
  <si>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</si>
  <si>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</si>
  <si>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</si>
  <si>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</si>
  <si>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</si>
  <si>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</si>
  <si>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</si>
  <si>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</si>
  <si>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</si>
  <si>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</si>
  <si>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</si>
  <si>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</si>
  <si>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</si>
  <si>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</si>
  <si>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</si>
  <si>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</si>
  <si>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</si>
  <si>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</si>
  <si>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</si>
  <si>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</si>
  <si>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</si>
  <si>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</si>
  <si>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</si>
  <si>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</si>
  <si>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</si>
  <si>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</si>
  <si>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</si>
  <si>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</si>
  <si>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</si>
  <si>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</si>
  <si>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</si>
  <si>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</si>
  <si>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</si>
  <si>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</si>
  <si>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</si>
  <si>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</si>
  <si>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</si>
  <si>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</si>
  <si>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</si>
  <si>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</si>
  <si>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</si>
  <si>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</si>
  <si>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</si>
  <si>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</si>
  <si>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</si>
  <si>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</si>
  <si>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</si>
  <si>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</si>
  <si>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</si>
  <si>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</si>
  <si>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</si>
  <si>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</si>
  <si>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</si>
  <si>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</si>
  <si>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</si>
  <si>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</si>
  <si>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</si>
  <si>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</si>
  <si>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</si>
  <si>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</si>
  <si>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</si>
  <si>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</si>
  <si>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</si>
  <si>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</si>
  <si>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</si>
  <si>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</si>
  <si>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</si>
  <si>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</si>
  <si>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</si>
  <si>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</si>
  <si>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</si>
  <si>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</si>
  <si>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</si>
  <si>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</si>
  <si>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</si>
  <si>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</si>
  <si>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</si>
  <si>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</si>
  <si>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</si>
  <si>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</si>
  <si>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</si>
  <si>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</si>
  <si>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</si>
  <si>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</si>
  <si>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</si>
  <si>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</si>
  <si>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</si>
  <si>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</si>
  <si>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</si>
  <si>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</si>
  <si>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</si>
  <si>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</si>
  <si>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</si>
  <si>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</si>
  <si>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</si>
  <si>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</si>
  <si>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</si>
  <si>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</si>
  <si>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</si>
  <si>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</si>
  <si>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</si>
  <si>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</si>
  <si>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</si>
  <si>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</si>
  <si>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</si>
  <si>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</si>
  <si>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</si>
  <si>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</si>
  <si>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</si>
  <si>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</si>
  <si>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</si>
  <si>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</si>
  <si>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</si>
  <si>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</si>
  <si>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</si>
  <si>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</si>
  <si>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</si>
  <si>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</si>
  <si>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</si>
  <si>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</si>
  <si>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</si>
  <si>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</si>
  <si>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</si>
  <si>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</si>
  <si>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</si>
  <si>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</si>
  <si>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</si>
  <si>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</si>
  <si>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</si>
  <si>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</si>
  <si>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</si>
  <si>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</si>
  <si>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</si>
  <si>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</si>
  <si>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</si>
  <si>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</si>
  <si>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</si>
  <si>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</si>
  <si>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</si>
  <si>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</si>
  <si>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</si>
  <si>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</si>
  <si>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</si>
  <si>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</si>
  <si>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</si>
  <si>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</si>
  <si>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</si>
  <si>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</si>
  <si>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</si>
  <si>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</si>
  <si>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</si>
  <si>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</si>
  <si>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</si>
  <si>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</si>
  <si>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</si>
  <si>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</si>
  <si>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</si>
  <si>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</si>
  <si>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</si>
  <si>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</si>
  <si>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</si>
  <si>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</si>
  <si>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</si>
  <si>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</si>
  <si>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</si>
  <si>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</si>
  <si>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</si>
  <si>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</si>
  <si>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</si>
  <si>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</si>
  <si>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</si>
  <si>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</si>
  <si>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</si>
  <si>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</si>
  <si>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</si>
  <si>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</si>
  <si>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</si>
  <si>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</si>
  <si>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</si>
  <si>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</si>
  <si>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</si>
  <si>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</si>
  <si>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</si>
  <si>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</si>
  <si>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</si>
  <si>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</si>
  <si>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</si>
  <si>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</si>
  <si>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</si>
  <si>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</si>
  <si>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</si>
  <si>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</si>
  <si>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</si>
  <si>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</si>
  <si>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</si>
  <si>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</si>
  <si>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</si>
  <si>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</si>
  <si>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</si>
  <si>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</si>
  <si>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</si>
  <si>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</si>
  <si>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</si>
  <si>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</si>
  <si>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</si>
  <si>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</si>
  <si>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</si>
  <si>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</si>
  <si>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</si>
  <si>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</si>
  <si>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</si>
  <si>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</si>
  <si>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</si>
  <si>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</si>
  <si>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</si>
  <si>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</si>
  <si>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</si>
  <si>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</si>
  <si>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</si>
  <si>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</si>
  <si>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</si>
  <si>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</si>
  <si>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</si>
  <si>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</si>
  <si>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</si>
  <si>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</si>
  <si>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</si>
  <si>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</si>
  <si>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</si>
  <si>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</si>
  <si>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</si>
  <si>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</si>
  <si>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</si>
  <si>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</si>
  <si>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</si>
  <si>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</si>
  <si>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</si>
  <si>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</si>
  <si>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</si>
  <si>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</si>
  <si>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</si>
  <si>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</si>
  <si>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</si>
  <si>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</si>
  <si>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</si>
  <si>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</si>
  <si>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</si>
  <si>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</si>
  <si>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</si>
  <si>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</si>
  <si>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</si>
  <si>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</si>
  <si>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</si>
  <si>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</si>
  <si>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</si>
  <si>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</si>
  <si>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</si>
  <si>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</si>
  <si>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</si>
  <si>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</si>
  <si>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</si>
  <si>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</si>
  <si>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</si>
  <si>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</si>
  <si>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</si>
  <si>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</si>
  <si>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</si>
  <si>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</si>
  <si>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</si>
  <si>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</si>
  <si>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</si>
  <si>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</si>
  <si>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</si>
  <si>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</si>
  <si>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</si>
  <si>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</si>
  <si>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</si>
  <si>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</si>
  <si>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</si>
  <si>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</si>
  <si>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</si>
  <si>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</si>
  <si>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</si>
  <si>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</si>
  <si>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</si>
  <si>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</si>
  <si>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</si>
  <si>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</si>
  <si>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</si>
  <si>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</si>
  <si>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</si>
  <si>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</si>
  <si>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</si>
  <si>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</si>
  <si>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</si>
  <si>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</si>
  <si>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</si>
  <si>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</si>
  <si>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</si>
  <si>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</si>
  <si>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</si>
  <si>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</si>
  <si>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</si>
  <si>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</si>
  <si>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</si>
  <si>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</si>
  <si>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</si>
  <si>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</si>
  <si>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</si>
  <si>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</si>
  <si>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</si>
  <si>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</si>
  <si>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</si>
  <si>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</si>
  <si>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</si>
  <si>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</si>
  <si>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</si>
  <si>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</si>
  <si>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</si>
  <si>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</si>
  <si>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</si>
  <si>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</si>
  <si>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</si>
  <si>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</si>
  <si>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</si>
  <si>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</si>
  <si>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</si>
  <si>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</si>
  <si>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</si>
  <si>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</si>
  <si>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</si>
  <si>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</si>
  <si>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</si>
  <si>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</si>
  <si>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</si>
  <si>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</si>
  <si>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</si>
  <si>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</si>
  <si>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</si>
  <si>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</si>
  <si>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</si>
  <si>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</si>
  <si>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</si>
  <si>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</si>
  <si>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</si>
  <si>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</si>
  <si>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</si>
  <si>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</si>
  <si>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</si>
  <si>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</si>
  <si>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</si>
  <si>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</si>
  <si>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</si>
  <si>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</si>
  <si>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</si>
  <si>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</si>
  <si>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</si>
  <si>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</si>
  <si>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</si>
  <si>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</si>
  <si>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</si>
  <si>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</si>
  <si>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</si>
  <si>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</si>
  <si>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</si>
  <si>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</si>
  <si>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</si>
  <si>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</si>
  <si>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</si>
  <si>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</si>
  <si>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</si>
  <si>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</si>
  <si>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</si>
  <si>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</si>
  <si>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</si>
  <si>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</si>
  <si>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</si>
  <si>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</si>
  <si>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</si>
  <si>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</si>
  <si>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</si>
  <si>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</si>
  <si>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</si>
  <si>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</si>
  <si>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</si>
  <si>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</si>
  <si>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</si>
  <si>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</si>
  <si>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</si>
  <si>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</si>
  <si>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</si>
  <si>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</si>
  <si>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</si>
  <si>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</si>
  <si>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</si>
  <si>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</si>
  <si>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</si>
  <si>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</si>
  <si>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</si>
  <si>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</si>
  <si>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</si>
  <si>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</si>
  <si>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</si>
  <si>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</si>
  <si>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</si>
  <si>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</si>
  <si>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</si>
  <si>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</si>
  <si>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</si>
  <si>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</si>
  <si>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</si>
  <si>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</si>
  <si>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</si>
  <si>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</si>
  <si>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</si>
  <si>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</si>
  <si>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</si>
  <si>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</si>
  <si>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</si>
  <si>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</si>
  <si>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</si>
  <si>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</si>
  <si>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</si>
  <si>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</si>
  <si>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</si>
  <si>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</si>
  <si>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</si>
  <si>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</si>
  <si>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</si>
  <si>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</si>
  <si>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</si>
  <si>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</si>
  <si>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</si>
  <si>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</si>
  <si>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</si>
  <si>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</si>
  <si>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</si>
  <si>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</si>
  <si>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</si>
  <si>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</si>
  <si>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</si>
  <si>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</si>
  <si>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</si>
  <si>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</si>
  <si>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</si>
  <si>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</si>
  <si>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</si>
  <si>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</si>
  <si>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</si>
  <si>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</si>
  <si>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</si>
  <si>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</si>
  <si>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</si>
  <si>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</si>
  <si>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</si>
  <si>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</si>
  <si>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</si>
  <si>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</si>
  <si>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</si>
  <si>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</si>
  <si>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</si>
  <si>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</si>
  <si>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</si>
  <si>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</si>
  <si>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</si>
  <si>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</si>
  <si>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</si>
  <si>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</si>
  <si>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</si>
  <si>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</si>
  <si>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</si>
  <si>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</si>
  <si>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</si>
  <si>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</si>
  <si>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</si>
  <si>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</si>
  <si>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</si>
  <si>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</si>
  <si>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</si>
  <si>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</si>
  <si>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</si>
  <si>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</si>
  <si>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</si>
  <si>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</si>
  <si>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</si>
  <si>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</si>
  <si>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</si>
  <si>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</si>
  <si>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</si>
  <si>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</si>
  <si>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</si>
  <si>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</si>
  <si>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</si>
  <si>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</si>
  <si>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</si>
  <si>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</si>
  <si>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</si>
  <si>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</si>
  <si>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</si>
  <si>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</si>
  <si>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</si>
  <si>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</si>
  <si>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</si>
  <si>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</si>
  <si>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</si>
  <si>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</si>
  <si>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</si>
  <si>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</si>
  <si>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</si>
  <si>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</si>
  <si>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</si>
  <si>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</si>
  <si>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</si>
  <si>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</si>
  <si>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</si>
  <si>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</si>
  <si>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</si>
  <si>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</si>
  <si>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</si>
  <si>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</si>
  <si>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</si>
  <si>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</si>
  <si>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</si>
  <si>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</si>
  <si>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</si>
  <si>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</si>
  <si>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</si>
  <si>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</si>
  <si>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</si>
  <si>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</si>
  <si>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</si>
  <si>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</si>
  <si>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</si>
  <si>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</si>
  <si>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</si>
  <si>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</si>
  <si>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</si>
  <si>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</si>
  <si>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</si>
  <si>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</si>
  <si>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</si>
  <si>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</si>
  <si>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</si>
  <si>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</si>
  <si>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</si>
  <si>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</si>
  <si>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</si>
  <si>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</si>
  <si>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</si>
  <si>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</si>
  <si>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</si>
  <si>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</si>
  <si>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</si>
  <si>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</si>
  <si>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</si>
  <si>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</si>
  <si>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</si>
  <si>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</si>
  <si>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</si>
  <si>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</si>
  <si>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</si>
  <si>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</si>
  <si>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</si>
  <si>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</si>
  <si>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</si>
  <si>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</si>
  <si>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</si>
  <si>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</si>
  <si>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</si>
  <si>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</si>
  <si>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</si>
  <si>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</si>
  <si>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</si>
  <si>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</si>
  <si>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</si>
  <si>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</si>
  <si>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</si>
  <si>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</si>
  <si>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</si>
  <si>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</si>
  <si>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</si>
  <si>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</si>
  <si>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</si>
  <si>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</si>
  <si>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</si>
  <si>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</si>
  <si>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</si>
  <si>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</si>
  <si>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</si>
  <si>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</si>
  <si>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</si>
  <si>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</si>
  <si>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</si>
  <si>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</si>
  <si>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</si>
  <si>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</si>
  <si>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</si>
  <si>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</si>
  <si>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</si>
  <si>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</si>
  <si>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</si>
  <si>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</si>
  <si>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</si>
  <si>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</si>
  <si>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</si>
  <si>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</si>
  <si>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</si>
  <si>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</si>
  <si>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</si>
  <si>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</si>
  <si>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</si>
  <si>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</si>
  <si>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</si>
  <si>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</si>
  <si>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</si>
  <si>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</si>
  <si>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</si>
  <si>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</si>
  <si>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</si>
  <si>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</si>
  <si>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</si>
  <si>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</si>
  <si>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</si>
  <si>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</si>
  <si>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</si>
  <si>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</si>
  <si>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</si>
  <si>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</si>
  <si>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</si>
  <si>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</si>
  <si>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</si>
  <si>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</si>
  <si>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</si>
  <si>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</si>
  <si>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</si>
  <si>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</si>
  <si>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</si>
  <si>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</si>
  <si>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</si>
  <si>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</si>
  <si>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</si>
  <si>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</si>
  <si>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</si>
  <si>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</si>
  <si>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</si>
  <si>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</si>
  <si>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</si>
  <si>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</si>
  <si>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</si>
  <si>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</si>
  <si>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</si>
  <si>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</si>
  <si>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</si>
  <si>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</si>
  <si>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</si>
  <si>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</si>
  <si>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</si>
  <si>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</si>
  <si>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</si>
  <si>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</si>
  <si>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</si>
  <si>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</si>
  <si>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</si>
  <si>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</si>
  <si>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</si>
  <si>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</si>
  <si>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</si>
  <si>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</si>
  <si>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</si>
  <si>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</si>
  <si>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</si>
  <si>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</si>
  <si>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</si>
  <si>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</si>
  <si>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</si>
  <si>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</si>
  <si>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</si>
  <si>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</si>
  <si>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</si>
  <si>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</si>
  <si>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</si>
  <si>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</si>
  <si>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</si>
  <si>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</si>
  <si>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</si>
  <si>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</si>
  <si>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</si>
  <si>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</si>
  <si>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</si>
  <si>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</si>
  <si>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</si>
  <si>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</si>
  <si>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</si>
  <si>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</si>
  <si>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</si>
  <si>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</si>
  <si>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</si>
  <si>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</si>
  <si>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</si>
  <si>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</si>
  <si>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</si>
  <si>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</si>
  <si>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</si>
  <si>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</si>
  <si>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</si>
  <si>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</si>
  <si>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</si>
  <si>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</si>
  <si>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</si>
  <si>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</si>
  <si>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</si>
  <si>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</si>
  <si>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</si>
  <si>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</si>
  <si>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</si>
  <si>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</si>
  <si>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</si>
  <si>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</si>
  <si>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</si>
  <si>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</si>
  <si>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</si>
  <si>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</si>
  <si>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</si>
  <si>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</si>
  <si>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</si>
  <si>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</si>
  <si>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</si>
  <si>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</si>
  <si>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</si>
  <si>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</si>
  <si>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</si>
  <si>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</si>
  <si>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</si>
  <si>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</si>
  <si>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</si>
  <si>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</si>
  <si>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</si>
  <si>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</si>
  <si>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</si>
  <si>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</si>
  <si>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</si>
  <si>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</si>
  <si>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</si>
  <si>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</si>
  <si>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</si>
  <si>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</si>
  <si>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</si>
  <si>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</si>
  <si>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</si>
  <si>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</si>
  <si>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</si>
  <si>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</si>
  <si>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</si>
  <si>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</si>
  <si>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</si>
  <si>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</si>
  <si>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</si>
  <si>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</si>
  <si>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</si>
  <si>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</si>
  <si>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</si>
  <si>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</si>
  <si>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</si>
  <si>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</si>
  <si>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</si>
  <si>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</si>
  <si>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</si>
  <si>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</si>
  <si>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</si>
  <si>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</si>
  <si>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</si>
  <si>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</si>
  <si>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</si>
  <si>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</si>
  <si>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</si>
  <si>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</si>
  <si>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</si>
  <si>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</si>
  <si>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</si>
  <si>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</si>
  <si>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</si>
  <si>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</si>
  <si>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</si>
  <si>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</si>
  <si>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</si>
  <si>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</si>
  <si>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</si>
  <si>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</si>
  <si>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</si>
  <si>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</si>
  <si>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</si>
  <si>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</si>
  <si>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</si>
  <si>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</si>
  <si>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</si>
  <si>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</si>
  <si>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</si>
  <si>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</si>
  <si>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</si>
  <si>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</si>
  <si>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</si>
  <si>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</si>
  <si>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</si>
  <si>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</si>
  <si>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</si>
  <si>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</si>
  <si>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</si>
  <si>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</si>
  <si>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</si>
  <si>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</si>
  <si>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</si>
  <si>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</si>
  <si>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</si>
  <si>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</si>
  <si>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</si>
  <si>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</si>
  <si>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</si>
  <si>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</si>
  <si>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</si>
  <si>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</si>
  <si>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</si>
  <si>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</si>
  <si>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</si>
  <si>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</si>
  <si>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</si>
  <si>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</si>
  <si>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</si>
  <si>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</si>
  <si>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</si>
  <si>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</si>
  <si>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</si>
  <si>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</si>
  <si>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</si>
  <si>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</si>
  <si>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</si>
  <si>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</si>
  <si>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</si>
  <si>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</si>
  <si>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</si>
  <si>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</si>
  <si>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</si>
  <si>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</si>
  <si>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</si>
  <si>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</si>
  <si>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</si>
  <si>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</si>
  <si>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</si>
  <si>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</si>
  <si>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</si>
  <si>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</si>
  <si>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</si>
  <si>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</si>
  <si>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</si>
  <si>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</si>
  <si>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</si>
  <si>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</si>
  <si>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</si>
  <si>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</si>
  <si>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</si>
  <si>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</si>
  <si>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</si>
  <si>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</si>
  <si>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</si>
  <si>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</si>
  <si>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</si>
  <si>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</si>
  <si>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</si>
  <si>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</si>
  <si>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</si>
  <si>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</si>
  <si>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</si>
  <si>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</si>
  <si>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</si>
  <si>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</si>
  <si>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</si>
  <si>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</si>
  <si>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</si>
  <si>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</si>
  <si>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</si>
  <si>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</si>
  <si>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</si>
  <si>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</si>
  <si>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</si>
  <si>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</si>
  <si>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</si>
  <si>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</si>
  <si>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</si>
  <si>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</si>
  <si>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</si>
  <si>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</si>
  <si>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</si>
  <si>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</si>
  <si>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</si>
  <si>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</si>
  <si>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</si>
  <si>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</si>
  <si>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</si>
  <si>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</si>
  <si>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</si>
  <si>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</si>
  <si>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</si>
  <si>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</si>
  <si>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</si>
  <si>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</si>
  <si>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</si>
  <si>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</si>
  <si>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</si>
  <si>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</si>
  <si>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</si>
  <si>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</si>
  <si>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</si>
  <si>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</si>
  <si>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</si>
  <si>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</si>
  <si>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</si>
  <si>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</si>
  <si>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</si>
  <si>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</si>
  <si>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</si>
  <si>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</si>
  <si>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</si>
  <si>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</si>
  <si>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</si>
  <si>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</si>
  <si>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</si>
  <si>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</si>
  <si>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</si>
  <si>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</si>
  <si>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</si>
  <si>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</si>
  <si>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</si>
  <si>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</si>
  <si>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</si>
  <si>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</si>
  <si>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</si>
  <si>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</si>
  <si>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</si>
  <si>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</si>
  <si>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</si>
  <si>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</si>
  <si>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</si>
  <si>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</si>
  <si>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</si>
  <si>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</si>
  <si>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</si>
  <si>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</si>
  <si>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</si>
  <si>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</si>
  <si>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</si>
  <si>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</si>
  <si>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</si>
  <si>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</si>
  <si>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</si>
  <si>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</si>
  <si>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</si>
  <si>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</si>
  <si>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</si>
  <si>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</si>
  <si>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</si>
  <si>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</si>
  <si>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</si>
  <si>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</si>
  <si>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</si>
  <si>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</si>
  <si>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</si>
  <si>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</si>
  <si>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</si>
  <si>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</si>
  <si>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</si>
  <si>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</si>
  <si>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</si>
  <si>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</si>
  <si>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</si>
  <si>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</si>
  <si>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</si>
  <si>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</si>
  <si>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</si>
  <si>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</si>
  <si>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</si>
  <si>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</si>
  <si>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</si>
  <si>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</si>
  <si>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</si>
  <si>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</si>
  <si>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</si>
  <si>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</si>
  <si>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</si>
  <si>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</si>
  <si>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</si>
  <si>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</si>
  <si>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</si>
  <si>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</si>
  <si>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</si>
  <si>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</si>
  <si>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</si>
  <si>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</si>
  <si>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</si>
  <si>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</si>
  <si>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</si>
  <si>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</si>
  <si>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</si>
  <si>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</si>
  <si>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</si>
  <si>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</si>
  <si>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</si>
  <si>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</si>
  <si>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</si>
  <si>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</si>
  <si>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</si>
  <si>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</si>
  <si>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</si>
  <si>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</si>
  <si>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</si>
  <si>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</si>
  <si>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</si>
  <si>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</si>
  <si>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</si>
  <si>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</si>
  <si>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</si>
  <si>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</si>
  <si>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</si>
  <si>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</si>
  <si>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</si>
  <si>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</si>
  <si>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</si>
  <si>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</si>
  <si>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</si>
  <si>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</si>
  <si>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</si>
  <si>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</si>
  <si>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</si>
  <si>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</si>
  <si>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</si>
  <si>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</si>
  <si>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</si>
  <si>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</si>
  <si>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</si>
  <si>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</si>
  <si>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</si>
  <si>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</si>
  <si>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</si>
  <si>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</si>
  <si>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</si>
  <si>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</si>
  <si>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</si>
  <si>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</si>
  <si>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</si>
  <si>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</si>
  <si>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</si>
  <si>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</si>
  <si>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</si>
  <si>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</si>
  <si>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</si>
  <si>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</si>
  <si>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</si>
  <si>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</si>
  <si>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</si>
  <si>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</si>
  <si>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</si>
  <si>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</si>
  <si>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</si>
  <si>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</si>
  <si>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</si>
  <si>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</si>
  <si>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</si>
  <si>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</si>
  <si>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</si>
  <si>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</si>
  <si>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</si>
  <si>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</si>
  <si>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</si>
  <si>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</si>
  <si>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</si>
  <si>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</si>
  <si>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</si>
  <si>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</si>
  <si>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</si>
  <si>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</si>
  <si>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</si>
  <si>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</si>
  <si>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</si>
  <si>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</si>
  <si>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</si>
  <si>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</si>
  <si>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</si>
  <si>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</si>
  <si>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</si>
  <si>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</si>
  <si>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</si>
  <si>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</si>
  <si>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</si>
  <si>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</si>
  <si>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</si>
  <si>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</si>
  <si>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</si>
  <si>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</si>
  <si>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</si>
  <si>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</si>
  <si>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</si>
  <si>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</si>
  <si>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</si>
  <si>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</si>
  <si>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</si>
  <si>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</si>
  <si>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</si>
  <si>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</si>
  <si>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</si>
  <si>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</si>
  <si>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</si>
  <si>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</si>
  <si>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</si>
  <si>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</si>
  <si>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</si>
  <si>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</si>
  <si>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</si>
  <si>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</si>
  <si>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</si>
  <si>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</si>
  <si>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</si>
  <si>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</si>
  <si>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</si>
  <si>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</si>
  <si>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</si>
  <si>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</si>
  <si>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</si>
  <si>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</si>
  <si>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</si>
  <si>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</si>
  <si>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</si>
  <si>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</si>
  <si>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</si>
  <si>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</si>
  <si>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</si>
  <si>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</si>
  <si>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</si>
  <si>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</si>
  <si>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</si>
  <si>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</si>
  <si>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</si>
  <si>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</si>
  <si>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</si>
  <si>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</si>
  <si>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</si>
  <si>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</si>
  <si>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</si>
  <si>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</si>
  <si>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</si>
  <si>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</si>
  <si>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</si>
  <si>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</si>
  <si>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</si>
  <si>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</si>
  <si>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</si>
  <si>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</si>
  <si>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</si>
  <si>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</si>
  <si>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</si>
  <si>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</si>
  <si>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</si>
  <si>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</si>
  <si>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</si>
  <si>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</si>
  <si>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</si>
  <si>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</si>
  <si>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</si>
  <si>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</si>
  <si>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</si>
  <si>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</si>
  <si>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</si>
  <si>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</si>
  <si>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</si>
  <si>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</si>
  <si>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</si>
  <si>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</si>
  <si>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</si>
  <si>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</si>
  <si>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</si>
  <si>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</si>
  <si>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</si>
  <si>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</si>
  <si>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</si>
  <si>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</si>
  <si>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</si>
  <si>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</si>
  <si>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</si>
  <si>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</si>
  <si>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</si>
  <si>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</si>
  <si>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</si>
  <si>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</si>
  <si>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</si>
  <si>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</si>
  <si>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</si>
  <si>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</si>
  <si>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</si>
  <si>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</si>
  <si>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</si>
  <si>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</si>
  <si>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</si>
  <si>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</si>
  <si>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</si>
  <si>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</si>
  <si>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</si>
  <si>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</si>
  <si>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</si>
  <si>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</si>
  <si>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</si>
  <si>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</si>
  <si>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</si>
  <si>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</si>
  <si>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</si>
  <si>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</si>
  <si>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</si>
  <si>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</si>
  <si>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</si>
  <si>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</si>
  <si>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</si>
  <si>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</si>
  <si>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</si>
  <si>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</si>
  <si>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</si>
  <si>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</si>
  <si>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</si>
  <si>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</si>
  <si>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</si>
  <si>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</si>
  <si>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</si>
  <si>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</si>
  <si>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</si>
  <si>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</si>
  <si>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</si>
  <si>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</si>
  <si>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</si>
  <si>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</si>
  <si>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</si>
  <si>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</si>
  <si>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</si>
  <si>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</si>
  <si>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</si>
  <si>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</si>
  <si>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</si>
  <si>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</si>
  <si>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</si>
  <si>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</si>
  <si>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</si>
  <si>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</si>
  <si>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</si>
  <si>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</si>
  <si>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</si>
  <si>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</si>
  <si>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</si>
  <si>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</si>
  <si>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</si>
  <si>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</si>
  <si>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</si>
  <si>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</si>
  <si>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</si>
  <si>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</si>
  <si>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</si>
  <si>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</si>
  <si>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</si>
  <si>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</si>
  <si>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</si>
  <si>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</si>
  <si>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</si>
  <si>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</si>
  <si>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</si>
  <si>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</si>
  <si>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</si>
  <si>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</si>
  <si>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</si>
  <si>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</si>
  <si>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</si>
  <si>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</si>
  <si>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</si>
  <si>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</si>
  <si>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</si>
  <si>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</si>
  <si>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</si>
  <si>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</si>
  <si>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</si>
  <si>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</si>
  <si>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</si>
  <si>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</si>
  <si>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</si>
  <si>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</si>
  <si>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</si>
  <si>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</si>
  <si>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</si>
  <si>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</si>
  <si>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</si>
  <si>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</si>
  <si>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</si>
  <si>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</si>
  <si>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</si>
  <si>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</si>
  <si>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</si>
  <si>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</si>
  <si>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</si>
  <si>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</si>
  <si>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</si>
  <si>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</si>
  <si>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</si>
  <si>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</si>
  <si>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</si>
  <si>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</si>
  <si>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</si>
  <si>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</si>
  <si>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</si>
  <si>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</si>
  <si>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</si>
  <si>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</si>
  <si>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</si>
  <si>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</si>
  <si>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</si>
  <si>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</si>
  <si>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</si>
  <si>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</si>
  <si>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</si>
  <si>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</si>
  <si>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</si>
  <si>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</si>
  <si>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</si>
  <si>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</si>
  <si>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</si>
  <si>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</si>
  <si>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</si>
  <si>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</si>
  <si>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</si>
  <si>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</si>
  <si>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</si>
  <si>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</si>
  <si>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</si>
  <si>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</si>
  <si>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</si>
  <si>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</si>
  <si>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</si>
  <si>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</si>
  <si>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</si>
  <si>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</si>
  <si>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</si>
  <si>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</si>
  <si>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</si>
  <si>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</si>
  <si>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</si>
  <si>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</si>
  <si>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</si>
  <si>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</si>
  <si>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</si>
  <si>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</si>
  <si>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</si>
  <si>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</si>
  <si>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</si>
  <si>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</si>
  <si>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</si>
  <si>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</si>
  <si>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</si>
  <si>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</si>
  <si>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</si>
  <si>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</si>
  <si>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</si>
  <si>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</si>
  <si>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</si>
  <si>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</si>
  <si>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</si>
  <si>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</si>
  <si>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</si>
  <si>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</si>
  <si>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</si>
  <si>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</si>
  <si>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</si>
  <si>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</si>
  <si>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</si>
  <si>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</si>
  <si>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</si>
  <si>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</si>
  <si>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</si>
  <si>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</si>
  <si>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</si>
  <si>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</si>
  <si>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</si>
  <si>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</si>
  <si>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</si>
  <si>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</si>
  <si>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</si>
  <si>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</si>
  <si>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</si>
  <si>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</si>
  <si>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</si>
  <si>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</si>
  <si>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</si>
  <si>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</si>
  <si>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</si>
  <si>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</si>
  <si>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</si>
  <si>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</si>
  <si>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</si>
  <si>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</si>
  <si>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</si>
  <si>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</si>
  <si>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</si>
  <si>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</si>
  <si>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</si>
  <si>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</si>
  <si>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</si>
  <si>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</si>
  <si>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</si>
  <si>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</si>
  <si>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</si>
  <si>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</si>
  <si>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</si>
  <si>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</si>
  <si>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</si>
  <si>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</si>
  <si>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</si>
  <si>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</si>
  <si>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</si>
  <si>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</si>
  <si>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</si>
  <si>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</si>
  <si>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</si>
  <si>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</si>
  <si>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</si>
  <si>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</si>
  <si>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</si>
  <si>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</si>
  <si>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</si>
  <si>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</si>
  <si>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</si>
  <si>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</si>
  <si>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</si>
  <si>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</si>
  <si>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</si>
  <si>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</si>
  <si>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</si>
  <si>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</si>
  <si>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</si>
  <si>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</si>
  <si>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</si>
  <si>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</si>
  <si>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</si>
  <si>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</si>
  <si>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</si>
  <si>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</si>
  <si>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</si>
  <si>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</si>
  <si>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</si>
  <si>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</si>
  <si>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</si>
  <si>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</si>
  <si>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</si>
  <si>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</si>
  <si>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</si>
  <si>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</si>
  <si>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</si>
  <si>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</si>
  <si>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</si>
  <si>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</si>
  <si>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</si>
  <si>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</si>
  <si>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</si>
  <si>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</si>
  <si>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</si>
  <si>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</si>
  <si>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</si>
  <si>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</si>
  <si>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</si>
  <si>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</si>
  <si>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</si>
  <si>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</si>
  <si>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</si>
  <si>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</si>
  <si>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</si>
  <si>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</si>
  <si>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</si>
  <si>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</si>
  <si>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</si>
  <si>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</si>
  <si>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</si>
  <si>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</si>
  <si>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</si>
  <si>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</si>
  <si>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</si>
  <si>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</si>
  <si>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</si>
  <si>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</si>
  <si>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</si>
  <si>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</si>
  <si>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</si>
  <si>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</si>
  <si>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</si>
  <si>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</si>
  <si>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</si>
  <si>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</si>
  <si>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</si>
  <si>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</si>
  <si>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</si>
  <si>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</si>
  <si>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</si>
  <si>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</si>
  <si>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</si>
  <si>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</si>
  <si>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</si>
  <si>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</si>
  <si>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</si>
  <si>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</si>
  <si>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</si>
  <si>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</si>
  <si>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</si>
  <si>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</si>
  <si>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</si>
  <si>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</si>
  <si>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</si>
  <si>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</si>
  <si>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</si>
  <si>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</si>
  <si>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</si>
  <si>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</si>
  <si>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</si>
  <si>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</si>
  <si>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</si>
  <si>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</si>
  <si>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</si>
  <si>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</si>
  <si>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</si>
  <si>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</si>
  <si>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</si>
  <si>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</si>
  <si>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</si>
  <si>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</si>
  <si>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</si>
  <si>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</si>
  <si>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</si>
  <si>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</si>
  <si>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</si>
  <si>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</si>
  <si>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</si>
  <si>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</si>
  <si>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</si>
  <si>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</si>
  <si>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</si>
  <si>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</si>
  <si>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</si>
  <si>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</si>
  <si>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</si>
  <si>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</si>
  <si>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</si>
  <si>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</si>
  <si>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</si>
  <si>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</si>
  <si>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</si>
  <si>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</si>
  <si>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</si>
  <si>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</si>
  <si>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</si>
  <si>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</si>
  <si>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</si>
  <si>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</si>
  <si>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</si>
  <si>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</si>
  <si>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</si>
  <si>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</si>
  <si>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</si>
  <si>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</si>
  <si>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</si>
  <si>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</si>
  <si>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</si>
  <si>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</si>
  <si>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</si>
  <si>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</si>
  <si>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</si>
  <si>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</si>
  <si>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</si>
  <si>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</si>
  <si>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</si>
  <si>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</si>
  <si>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</si>
  <si>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</si>
  <si>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</si>
  <si>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</si>
  <si>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</si>
  <si>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</si>
  <si>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</si>
  <si>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</si>
  <si>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</si>
  <si>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</si>
  <si>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</si>
  <si>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</si>
  <si>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</si>
  <si>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</si>
  <si>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</si>
  <si>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</si>
  <si>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</si>
  <si>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</si>
  <si>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</si>
  <si>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</si>
  <si>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</si>
  <si>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</si>
  <si>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</si>
  <si>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</si>
  <si>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</si>
  <si>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</si>
  <si>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</si>
  <si>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</si>
  <si>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</si>
  <si>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</si>
  <si>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</si>
  <si>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</si>
  <si>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</si>
  <si>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</si>
  <si>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</si>
  <si>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</si>
  <si>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</si>
  <si>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</si>
  <si>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</si>
  <si>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</si>
  <si>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</si>
  <si>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</si>
  <si>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</si>
  <si>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</si>
  <si>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</si>
  <si>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</si>
  <si>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</si>
  <si>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</si>
  <si>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</si>
  <si>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</si>
  <si>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</si>
  <si>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</si>
  <si>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</si>
  <si>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</si>
  <si>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</si>
  <si>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</si>
  <si>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</si>
  <si>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</si>
  <si>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</si>
  <si>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</si>
  <si>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</si>
  <si>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</si>
  <si>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</si>
  <si>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</si>
  <si>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</si>
  <si>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</si>
  <si>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</si>
  <si>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</si>
  <si>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</si>
  <si>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</si>
  <si>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</si>
  <si>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</si>
  <si>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</si>
  <si>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</si>
  <si>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</si>
  <si>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</si>
  <si>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</si>
  <si>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</si>
  <si>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</si>
  <si>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</si>
  <si>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</si>
  <si>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</si>
  <si>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</si>
  <si>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</si>
  <si>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</si>
  <si>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</si>
  <si>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</si>
  <si>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</si>
  <si>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</si>
  <si>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</si>
  <si>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</si>
  <si>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</si>
  <si>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</si>
  <si>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</si>
  <si>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</si>
  <si>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</si>
  <si>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</si>
  <si>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</si>
  <si>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</si>
  <si>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</si>
  <si>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</si>
  <si>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</si>
  <si>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</si>
  <si>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</si>
  <si>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</si>
  <si>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</si>
  <si>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</si>
  <si>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</si>
  <si>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</si>
  <si>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</si>
  <si>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</si>
  <si>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</si>
  <si>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</si>
  <si>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</si>
  <si>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</si>
  <si>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</si>
  <si>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</si>
  <si>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</si>
  <si>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</si>
  <si>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</si>
  <si>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</si>
  <si>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</si>
  <si>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</si>
  <si>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</si>
  <si>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</si>
  <si>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</si>
  <si>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</si>
  <si>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</si>
  <si>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</si>
  <si>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</si>
  <si>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</si>
  <si>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</si>
  <si>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</si>
  <si>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</si>
  <si>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</si>
  <si>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</si>
  <si>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</si>
  <si>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</si>
  <si>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</si>
  <si>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</si>
  <si>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</si>
  <si>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</si>
  <si>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</si>
  <si>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</si>
  <si>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</si>
  <si>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</si>
  <si>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</si>
  <si>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</si>
  <si>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</si>
  <si>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</si>
  <si>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</si>
  <si>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</si>
  <si>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</si>
  <si>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</si>
  <si>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</si>
  <si>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</si>
  <si>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</si>
  <si>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</si>
  <si>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</si>
  <si>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</si>
  <si>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</si>
  <si>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</si>
  <si>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</si>
  <si>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</si>
  <si>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</si>
  <si>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</si>
  <si>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</si>
  <si>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</si>
  <si>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</si>
  <si>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</si>
  <si>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</si>
  <si>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</si>
  <si>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</si>
  <si>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</si>
  <si>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</si>
  <si>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</si>
  <si>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</si>
  <si>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</si>
  <si>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</si>
  <si>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</si>
  <si>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</si>
  <si>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</si>
  <si>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</si>
  <si>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</si>
  <si>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</si>
  <si>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</si>
  <si>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</si>
  <si>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</si>
  <si>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</si>
  <si>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</si>
  <si>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</si>
  <si>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</si>
  <si>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</si>
  <si>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</si>
  <si>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</si>
  <si>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</si>
  <si>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</si>
  <si>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</si>
  <si>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</si>
  <si>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</si>
  <si>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</si>
  <si>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</si>
  <si>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</si>
  <si>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</si>
  <si>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</si>
  <si>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</si>
  <si>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</si>
  <si>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</si>
  <si>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</si>
  <si>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</si>
  <si>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</si>
  <si>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</si>
  <si>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</si>
  <si>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</si>
  <si>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</si>
  <si>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</si>
  <si>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</si>
  <si>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</si>
  <si>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</si>
  <si>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</si>
  <si>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</si>
  <si>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</si>
  <si>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</si>
  <si>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</si>
  <si>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</si>
  <si>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</si>
  <si>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</si>
  <si>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</si>
  <si>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</si>
  <si>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</si>
  <si>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</si>
  <si>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</si>
  <si>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</si>
  <si>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</si>
  <si>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</si>
  <si>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</si>
  <si>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</si>
  <si>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</si>
  <si>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</si>
  <si>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</si>
  <si>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</si>
  <si>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</si>
  <si>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</si>
  <si>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</si>
  <si>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</si>
  <si>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</si>
  <si>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</si>
  <si>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</si>
  <si>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</si>
  <si>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</si>
  <si>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</si>
  <si>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</si>
  <si>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</si>
  <si>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</si>
  <si>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</si>
  <si>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</si>
  <si>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</si>
  <si>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</si>
  <si>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</si>
  <si>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</si>
  <si>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</si>
  <si>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</si>
  <si>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</si>
  <si>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</si>
  <si>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</si>
  <si>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</si>
  <si>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</si>
  <si>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</si>
  <si>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</si>
  <si>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</si>
  <si>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</si>
  <si>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</si>
  <si>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</si>
  <si>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</si>
  <si>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</si>
  <si>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</si>
  <si>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</si>
  <si>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</si>
  <si>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</si>
  <si>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</si>
  <si>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</si>
  <si>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</si>
  <si>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</si>
  <si>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</si>
  <si>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</si>
  <si>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</si>
  <si>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</si>
  <si>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</si>
  <si>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</si>
  <si>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</si>
  <si>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</si>
  <si>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</si>
  <si>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</si>
  <si>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</si>
  <si>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</si>
  <si>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</si>
  <si>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</si>
  <si>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</si>
  <si>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</si>
  <si>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</si>
  <si>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</si>
  <si>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</si>
  <si>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</si>
  <si>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</si>
  <si>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</si>
  <si>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</si>
  <si>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</si>
  <si>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</si>
  <si>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</si>
  <si>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</si>
  <si>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</si>
  <si>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</si>
  <si>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</si>
  <si>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</si>
  <si>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</si>
  <si>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</si>
  <si>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</si>
  <si>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</si>
  <si>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</si>
  <si>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</si>
  <si>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</si>
  <si>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</si>
  <si>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</si>
  <si>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</si>
  <si>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</si>
  <si>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</si>
  <si>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</si>
  <si>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</si>
  <si>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</si>
  <si>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</si>
  <si>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</si>
  <si>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</si>
  <si>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</si>
  <si>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</si>
  <si>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</si>
  <si>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</si>
  <si>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</si>
  <si>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</si>
  <si>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</si>
  <si>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</si>
  <si>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</si>
  <si>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</si>
  <si>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</si>
  <si>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</si>
  <si>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</si>
  <si>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</si>
  <si>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</si>
  <si>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</si>
  <si>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</si>
  <si>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</si>
  <si>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</si>
  <si>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</si>
  <si>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</si>
  <si>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</si>
  <si>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</si>
  <si>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</si>
  <si>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</si>
  <si>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</si>
  <si>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</si>
  <si>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</si>
  <si>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</si>
  <si>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</si>
  <si>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</si>
  <si>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</si>
  <si>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</si>
  <si>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</si>
  <si>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</si>
  <si>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</si>
  <si>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</si>
  <si>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</si>
  <si>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</si>
  <si>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</si>
  <si>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</si>
  <si>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</si>
  <si>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</si>
  <si>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</si>
  <si>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</si>
  <si>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</si>
  <si>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</si>
  <si>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</si>
  <si>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</si>
  <si>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</si>
  <si>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</si>
  <si>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</si>
  <si>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</si>
  <si>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</si>
  <si>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</si>
  <si>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</si>
  <si>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</si>
  <si>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</si>
  <si>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</si>
  <si>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</si>
  <si>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</si>
  <si>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</si>
  <si>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</si>
  <si>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</si>
  <si>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</si>
  <si>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</si>
  <si>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</si>
  <si>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</si>
  <si>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</si>
  <si>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</si>
  <si>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</si>
  <si>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</si>
  <si>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</si>
  <si>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</si>
  <si>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</si>
  <si>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</si>
  <si>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</si>
  <si>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</si>
  <si>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</si>
  <si>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</si>
  <si>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</si>
  <si>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</si>
  <si>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</si>
  <si>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</si>
  <si>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</si>
  <si>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</si>
  <si>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</si>
  <si>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</si>
  <si>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</si>
  <si>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</si>
  <si>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</si>
  <si>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</si>
  <si>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</si>
  <si>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</si>
  <si>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</si>
  <si>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</si>
  <si>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</si>
  <si>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</si>
  <si>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</si>
  <si>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</si>
  <si>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</si>
  <si>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</si>
  <si>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</si>
  <si>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</si>
  <si>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</si>
  <si>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</si>
  <si>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</si>
  <si>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</si>
  <si>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</si>
  <si>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</si>
  <si>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</si>
  <si>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</si>
  <si>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</si>
  <si>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</si>
  <si>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</si>
  <si>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</si>
  <si>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</si>
  <si>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</si>
  <si>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</si>
  <si>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</si>
  <si>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</si>
  <si>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</si>
  <si>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</si>
  <si>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</si>
  <si>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</si>
  <si>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</si>
  <si>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</si>
  <si>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</si>
  <si>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</si>
  <si>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</si>
  <si>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</si>
  <si>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</si>
  <si>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</si>
  <si>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</si>
  <si>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</si>
  <si>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</si>
  <si>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</si>
  <si>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</si>
  <si>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</si>
  <si>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</si>
  <si>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</si>
  <si>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</si>
  <si>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</si>
  <si>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</si>
  <si>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</si>
  <si>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</si>
  <si>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</si>
  <si>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</si>
  <si>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</si>
  <si>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</si>
  <si>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</si>
  <si>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</si>
  <si>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</si>
  <si>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</si>
  <si>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</si>
  <si>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</si>
  <si>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</si>
  <si>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</si>
  <si>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</si>
  <si>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</si>
  <si>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</si>
  <si>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</si>
  <si>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</si>
  <si>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</si>
  <si>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</si>
  <si>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</si>
  <si>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</si>
  <si>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</si>
  <si>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</si>
  <si>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</si>
  <si>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</si>
  <si>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</si>
  <si>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</si>
  <si>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</si>
  <si>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</si>
  <si>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</si>
  <si>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</si>
  <si>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</si>
  <si>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</si>
  <si>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</si>
  <si>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</si>
  <si>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</si>
  <si>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</si>
  <si>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</si>
  <si>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</si>
  <si>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</si>
  <si>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</si>
  <si>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</si>
  <si>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</si>
  <si>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</si>
  <si>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</si>
  <si>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</si>
  <si>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</si>
  <si>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</si>
  <si>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</si>
  <si>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</si>
  <si>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</si>
  <si>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</si>
  <si>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</si>
  <si>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</si>
  <si>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</si>
  <si>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</si>
  <si>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</si>
  <si>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</si>
  <si>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</si>
  <si>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</si>
  <si>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</si>
  <si>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</si>
  <si>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</si>
  <si>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</si>
  <si>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</si>
  <si>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</si>
  <si>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</si>
  <si>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</si>
  <si>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</si>
  <si>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</si>
  <si>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</si>
  <si>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</si>
  <si>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</si>
  <si>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</si>
  <si>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</si>
  <si>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</si>
  <si>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</si>
  <si>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</si>
  <si>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</si>
  <si>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</si>
  <si>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</si>
  <si>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</si>
  <si>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</si>
  <si>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</si>
  <si>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</si>
  <si>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</si>
  <si>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</si>
  <si>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</si>
  <si>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</si>
  <si>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</si>
  <si>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</si>
  <si>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</si>
  <si>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</si>
  <si>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</si>
  <si>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</si>
  <si>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</si>
  <si>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</si>
  <si>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</si>
  <si>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</si>
  <si>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</si>
  <si>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</si>
  <si>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</si>
  <si>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</si>
  <si>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</si>
  <si>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</si>
  <si>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</si>
  <si>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</si>
  <si>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</si>
  <si>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</si>
  <si>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</si>
  <si>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</si>
  <si>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</si>
  <si>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</si>
  <si>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</si>
  <si>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</si>
  <si>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</si>
  <si>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</si>
  <si>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</si>
  <si>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</si>
  <si>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</si>
  <si>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</si>
  <si>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</si>
  <si>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</si>
  <si>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</si>
  <si>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</si>
  <si>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</si>
  <si>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</si>
  <si>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</si>
  <si>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</si>
  <si>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</si>
  <si>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</si>
  <si>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</si>
  <si>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</si>
  <si>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</si>
  <si>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</si>
  <si>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</si>
  <si>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</si>
  <si>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</si>
  <si>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</si>
  <si>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</si>
  <si>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</si>
  <si>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</si>
  <si>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</si>
  <si>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</si>
  <si>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</si>
  <si>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</si>
  <si>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</si>
  <si>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</si>
  <si>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</si>
  <si>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</si>
  <si>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</si>
  <si>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</si>
  <si>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</si>
  <si>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</si>
  <si>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</si>
  <si>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</si>
  <si>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</si>
  <si>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</si>
  <si>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</si>
  <si>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</si>
  <si>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</si>
  <si>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</si>
  <si>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</si>
  <si>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</si>
  <si>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</si>
  <si>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</si>
  <si>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</si>
  <si>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</si>
  <si>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</si>
  <si>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</si>
  <si>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</si>
  <si>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</si>
  <si>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</si>
  <si>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</si>
  <si>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</si>
  <si>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</si>
  <si>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</si>
  <si>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</si>
  <si>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</si>
  <si>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</si>
  <si>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</si>
  <si>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</si>
  <si>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</si>
  <si>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</si>
  <si>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</si>
  <si>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</si>
  <si>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</si>
  <si>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</si>
  <si>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</si>
  <si>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</si>
  <si>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</si>
  <si>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</si>
  <si>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</si>
  <si>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</si>
  <si>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</si>
  <si>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</si>
  <si>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</si>
  <si>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</si>
  <si>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</si>
  <si>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</si>
  <si>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</si>
  <si>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</si>
  <si>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</si>
  <si>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</si>
  <si>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</si>
  <si>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</si>
  <si>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</si>
  <si>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</si>
  <si>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</si>
  <si>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</si>
  <si>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</si>
  <si>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</si>
  <si>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</si>
  <si>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</si>
  <si>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</si>
  <si>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</si>
  <si>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</si>
  <si>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</si>
  <si>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</si>
  <si>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</si>
  <si>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</si>
  <si>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</si>
  <si>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</si>
  <si>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</si>
  <si>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</si>
  <si>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</si>
  <si>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</si>
  <si>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</si>
  <si>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</si>
  <si>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</si>
  <si>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</si>
  <si>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</si>
  <si>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</si>
  <si>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</si>
  <si>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</si>
  <si>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</si>
  <si>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</si>
  <si>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</si>
  <si>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</si>
  <si>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</si>
  <si>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</si>
  <si>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</si>
  <si>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</si>
  <si>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</si>
  <si>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</si>
  <si>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</si>
  <si>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</si>
  <si>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</si>
  <si>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</si>
  <si>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</si>
  <si>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</si>
  <si>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</si>
  <si>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</si>
  <si>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</si>
  <si>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</si>
  <si>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</si>
  <si>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</si>
  <si>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</si>
  <si>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</si>
  <si>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</si>
  <si>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</si>
  <si>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</si>
  <si>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</si>
  <si>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</si>
  <si>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</si>
  <si>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</si>
  <si>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</si>
  <si>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</si>
  <si>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</si>
  <si>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</si>
  <si>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</si>
  <si>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</si>
  <si>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</si>
  <si>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</si>
  <si>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</si>
  <si>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</si>
  <si>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</si>
  <si>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</si>
  <si>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</si>
  <si>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</si>
  <si>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</si>
  <si>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</si>
  <si>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</si>
  <si>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</si>
  <si>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</si>
  <si>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</si>
  <si>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</si>
  <si>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</si>
  <si>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</si>
  <si>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</si>
  <si>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</si>
  <si>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</si>
  <si>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</si>
  <si>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</si>
  <si>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</si>
  <si>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</si>
  <si>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</si>
  <si>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</si>
  <si>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</si>
  <si>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</si>
  <si>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</si>
  <si>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</si>
  <si>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</si>
  <si>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</si>
  <si>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</si>
  <si>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</si>
  <si>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</si>
  <si>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</si>
  <si>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</si>
  <si>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</si>
  <si>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</si>
  <si>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</si>
  <si>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</si>
  <si>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</si>
  <si>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</si>
  <si>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</si>
  <si>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</si>
  <si>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</si>
  <si>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</si>
  <si>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</si>
  <si>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</si>
  <si>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</si>
  <si>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</si>
  <si>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</si>
  <si>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</si>
  <si>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</si>
  <si>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</si>
  <si>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</si>
  <si>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</si>
  <si>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</si>
  <si>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</si>
  <si>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</si>
  <si>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</si>
  <si>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</si>
  <si>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</si>
  <si>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</si>
  <si>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</si>
  <si>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</si>
  <si>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</si>
  <si>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</si>
  <si>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</si>
  <si>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</si>
  <si>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</si>
  <si>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</si>
  <si>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</si>
  <si>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</si>
  <si>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</si>
  <si>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</si>
  <si>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</si>
  <si>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</si>
  <si>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</si>
  <si>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</si>
  <si>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</si>
  <si>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</si>
  <si>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</si>
  <si>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</si>
  <si>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</si>
  <si>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</si>
  <si>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</si>
  <si>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</si>
  <si>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</si>
  <si>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</si>
  <si>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</si>
  <si>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</si>
  <si>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</si>
  <si>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</si>
  <si>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</si>
  <si>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</si>
  <si>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</si>
  <si>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</si>
  <si>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</si>
  <si>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</si>
  <si>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</si>
  <si>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</si>
  <si>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</si>
  <si>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</si>
  <si>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</si>
  <si>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</si>
  <si>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</si>
  <si>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</si>
  <si>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</si>
  <si>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</si>
  <si>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</si>
  <si>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</si>
  <si>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</si>
  <si>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</si>
  <si>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</si>
  <si>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</si>
  <si>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</si>
  <si>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</si>
  <si>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</si>
  <si>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</si>
  <si>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</si>
  <si>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</si>
  <si>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</si>
  <si>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</si>
  <si>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</si>
  <si>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</si>
  <si>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</si>
  <si>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</si>
  <si>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</si>
  <si>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</si>
  <si>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</si>
  <si>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</si>
  <si>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</si>
  <si>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</si>
  <si>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</si>
  <si>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</si>
  <si>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</si>
  <si>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</si>
  <si>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</si>
  <si>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</si>
  <si>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</si>
  <si>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</si>
  <si>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</si>
  <si>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</si>
  <si>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</si>
  <si>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</si>
  <si>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</si>
  <si>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</si>
  <si>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</si>
  <si>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</si>
  <si>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</si>
  <si>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</si>
  <si>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</si>
  <si>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</si>
  <si>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</si>
  <si>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</si>
  <si>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</si>
  <si>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</si>
  <si>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</si>
  <si>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</si>
  <si>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</si>
  <si>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</si>
  <si>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</si>
  <si>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</si>
  <si>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</si>
  <si>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</si>
  <si>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</si>
  <si>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</si>
  <si>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</si>
  <si>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</si>
  <si>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</si>
  <si>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</si>
  <si>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</si>
  <si>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</si>
  <si>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</si>
  <si>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</si>
  <si>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</si>
  <si>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</si>
  <si>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</si>
  <si>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</si>
  <si>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</si>
  <si>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</si>
  <si>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</si>
  <si>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</si>
  <si>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</si>
  <si>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</si>
  <si>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</si>
  <si>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</si>
  <si>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</si>
  <si>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</si>
  <si>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</si>
  <si>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</si>
  <si>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</si>
  <si>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</si>
  <si>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</si>
  <si>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</si>
  <si>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</si>
  <si>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</si>
  <si>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</si>
  <si>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</si>
  <si>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</si>
  <si>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</si>
  <si>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</si>
  <si>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</si>
  <si>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</si>
  <si>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</si>
  <si>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</si>
  <si>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</si>
  <si>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</si>
  <si>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</si>
  <si>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</si>
  <si>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</si>
  <si>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</si>
  <si>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</si>
  <si>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</si>
  <si>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</si>
  <si>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</si>
  <si>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</si>
  <si>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</si>
  <si>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</si>
  <si>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</si>
  <si>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</si>
  <si>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</si>
  <si>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</si>
  <si>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</si>
  <si>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</si>
  <si>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</si>
  <si>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</si>
  <si>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</si>
  <si>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</si>
  <si>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</si>
  <si>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</si>
  <si>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</si>
  <si>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</si>
  <si>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</si>
  <si>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</si>
  <si>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</si>
  <si>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</si>
  <si>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</si>
  <si>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</si>
  <si>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</si>
  <si>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</si>
  <si>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</si>
  <si>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</si>
  <si>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</si>
  <si>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</si>
  <si>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</si>
  <si>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</si>
  <si>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</si>
  <si>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</si>
  <si>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</si>
  <si>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</si>
  <si>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</si>
  <si>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</si>
  <si>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</si>
  <si>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</si>
  <si>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</si>
  <si>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</si>
  <si>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</si>
  <si>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</si>
  <si>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</si>
  <si>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</si>
  <si>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</si>
  <si>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</si>
  <si>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</si>
  <si>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</si>
  <si>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</si>
  <si>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</si>
  <si>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</si>
  <si>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</si>
  <si>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</si>
  <si>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</si>
  <si>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</si>
  <si>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</si>
  <si>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</si>
  <si>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</si>
  <si>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</si>
  <si>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</si>
  <si>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</si>
  <si>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</si>
  <si>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</si>
  <si>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</si>
  <si>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</si>
  <si>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</si>
  <si>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</si>
  <si>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</si>
  <si>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</si>
  <si>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</si>
  <si>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</si>
  <si>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</si>
  <si>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</si>
  <si>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</si>
  <si>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</si>
  <si>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</si>
  <si>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</si>
  <si>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</si>
  <si>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</si>
  <si>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</si>
  <si>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</si>
  <si>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</si>
  <si>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</si>
  <si>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</si>
  <si>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</si>
  <si>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</si>
  <si>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</si>
  <si>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</si>
  <si>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</si>
  <si>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</si>
  <si>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</si>
  <si>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</si>
  <si>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</si>
  <si>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</si>
  <si>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</si>
  <si>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</si>
  <si>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</si>
  <si>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</si>
  <si>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</si>
  <si>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</si>
  <si>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</si>
  <si>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</si>
  <si>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</si>
  <si>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</si>
  <si>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</si>
  <si>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</si>
  <si>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</si>
  <si>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</si>
  <si>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</si>
  <si>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</si>
  <si>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</si>
  <si>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</si>
  <si>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</si>
  <si>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</si>
  <si>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</si>
  <si>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</si>
  <si>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</si>
  <si>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</si>
  <si>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</si>
  <si>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</si>
  <si>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</si>
  <si>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</si>
  <si>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</si>
  <si>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</si>
  <si>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</si>
  <si>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</si>
  <si>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</si>
  <si>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</si>
  <si>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</si>
  <si>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</si>
  <si>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</si>
  <si>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</si>
  <si>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</si>
  <si>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</si>
  <si>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</si>
  <si>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</si>
  <si>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</si>
  <si>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</si>
  <si>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</si>
  <si>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</si>
  <si>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</si>
  <si>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</si>
  <si>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</si>
  <si>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</si>
  <si>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</si>
  <si>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</si>
  <si>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</si>
  <si>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</si>
  <si>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</si>
  <si>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</si>
  <si>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</si>
  <si>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</si>
  <si>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</si>
  <si>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</si>
  <si>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</si>
  <si>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</si>
  <si>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</si>
  <si>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</si>
  <si>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</si>
  <si>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</si>
  <si>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</si>
  <si>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</si>
  <si>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</si>
  <si>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</si>
  <si>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</si>
  <si>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</si>
  <si>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</si>
  <si>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</si>
  <si>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</si>
  <si>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</si>
  <si>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</si>
  <si>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</si>
  <si>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</si>
  <si>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</si>
  <si>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</si>
  <si>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</si>
  <si>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</si>
  <si>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</si>
  <si>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</si>
  <si>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</si>
  <si>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</si>
  <si>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</si>
  <si>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</si>
  <si>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</si>
  <si>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</si>
  <si>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</si>
  <si>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</si>
  <si>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</si>
  <si>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</si>
  <si>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</si>
  <si>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</si>
  <si>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</si>
  <si>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</si>
  <si>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</si>
  <si>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</si>
  <si>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</si>
  <si>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</si>
  <si>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</si>
  <si>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</si>
  <si>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</si>
  <si>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</si>
  <si>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</si>
  <si>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</si>
  <si>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</si>
  <si>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</si>
  <si>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</si>
  <si>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</si>
  <si>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</si>
  <si>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</si>
  <si>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</si>
  <si>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</si>
  <si>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</si>
  <si>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</si>
  <si>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</si>
  <si>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</si>
  <si>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</si>
  <si>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</si>
  <si>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</si>
  <si>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</si>
  <si>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</si>
  <si>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</si>
  <si>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</si>
  <si>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</si>
  <si>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</si>
  <si>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</si>
  <si>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</si>
  <si>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</si>
  <si>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</si>
  <si>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</si>
  <si>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</si>
  <si>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</si>
  <si>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</si>
  <si>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</si>
  <si>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</si>
  <si>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</si>
  <si>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</si>
  <si>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</si>
  <si>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</si>
  <si>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</si>
  <si>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</si>
  <si>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</si>
  <si>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</si>
  <si>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</si>
  <si>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</si>
  <si>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</si>
  <si>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</si>
  <si>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</si>
  <si>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</si>
  <si>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</si>
  <si>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</si>
  <si>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</si>
  <si>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</si>
  <si>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</si>
  <si>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</si>
  <si>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</si>
  <si>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</si>
  <si>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</si>
  <si>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</si>
  <si>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</si>
  <si>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</si>
  <si>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</si>
  <si>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</si>
  <si>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</si>
  <si>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</si>
  <si>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</si>
  <si>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</si>
  <si>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</si>
  <si>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</si>
  <si>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</si>
  <si>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</si>
  <si>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</si>
  <si>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</si>
  <si>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</si>
  <si>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</si>
  <si>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</si>
  <si>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</si>
  <si>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</si>
  <si>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</si>
  <si>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</si>
  <si>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</si>
  <si>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</si>
  <si>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</si>
  <si>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</si>
  <si>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</si>
  <si>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</si>
  <si>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</si>
  <si>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</si>
  <si>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</si>
  <si>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</si>
  <si>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</si>
  <si>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</si>
  <si>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</si>
  <si>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</si>
  <si>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</si>
  <si>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</si>
  <si>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</si>
  <si>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</si>
  <si>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</si>
  <si>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</si>
  <si>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</si>
  <si>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</si>
  <si>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</si>
  <si>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</si>
  <si>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</si>
  <si>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</si>
  <si>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</si>
  <si>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</si>
  <si>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</si>
  <si>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</si>
  <si>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</si>
  <si>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</si>
  <si>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</si>
  <si>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</si>
  <si>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</si>
  <si>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</si>
  <si>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</si>
  <si>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</si>
  <si>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</si>
  <si>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</si>
  <si>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</si>
  <si>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</si>
  <si>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</si>
  <si>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</si>
  <si>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</si>
  <si>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</si>
  <si>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</si>
  <si>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</si>
  <si>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</si>
  <si>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</si>
  <si>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</si>
  <si>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</si>
  <si>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</si>
  <si>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</si>
  <si>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</si>
  <si>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</si>
  <si>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</si>
  <si>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</si>
  <si>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</si>
  <si>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</si>
  <si>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</si>
  <si>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</si>
  <si>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</si>
  <si>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</si>
  <si>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</si>
  <si>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</si>
  <si>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</si>
  <si>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</si>
  <si>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</si>
  <si>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</si>
  <si>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</si>
  <si>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</si>
  <si>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</si>
  <si>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</si>
  <si>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</si>
  <si>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</si>
  <si>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</si>
  <si>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</si>
  <si>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</si>
  <si>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</si>
  <si>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</si>
  <si>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</si>
  <si>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</si>
  <si>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</si>
  <si>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</si>
  <si>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</si>
  <si>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</si>
  <si>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</si>
  <si>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</si>
  <si>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</si>
  <si>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</si>
  <si>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</si>
  <si>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</si>
  <si>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</si>
  <si>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</si>
  <si>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</si>
  <si>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</si>
  <si>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</si>
  <si>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</si>
  <si>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</si>
  <si>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</si>
  <si>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</si>
  <si>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</si>
  <si>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</si>
  <si>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</si>
  <si>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</si>
  <si>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</si>
  <si>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</si>
  <si>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</si>
  <si>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</si>
  <si>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</si>
  <si>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</si>
  <si>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</si>
  <si>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</si>
  <si>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</si>
  <si>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</si>
  <si>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</si>
  <si>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</si>
  <si>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</si>
  <si>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</si>
  <si>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</si>
  <si>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</si>
  <si>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</si>
  <si>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</si>
  <si>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</si>
  <si>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</si>
  <si>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</si>
  <si>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</si>
  <si>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</si>
  <si>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</si>
  <si>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</si>
  <si>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</si>
  <si>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</si>
  <si>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</si>
  <si>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</si>
  <si>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</si>
  <si>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</si>
  <si>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</si>
  <si>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</si>
  <si>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</si>
  <si>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</si>
  <si>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</si>
  <si>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</si>
  <si>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</si>
  <si>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</si>
  <si>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</si>
  <si>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</si>
  <si>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</si>
  <si>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</si>
  <si>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</si>
  <si>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</si>
  <si>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</si>
  <si>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</si>
  <si>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</si>
  <si>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</si>
  <si>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</si>
  <si>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</si>
  <si>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</si>
  <si>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</si>
  <si>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</si>
  <si>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</si>
  <si>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</si>
  <si>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</si>
  <si>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</si>
  <si>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</si>
  <si>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</si>
  <si>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</si>
  <si>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</si>
  <si>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</si>
  <si>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</si>
  <si>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</si>
  <si>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</si>
  <si>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</si>
  <si>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</si>
  <si>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</si>
  <si>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</si>
  <si>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</si>
  <si>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</si>
  <si>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</si>
  <si>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</si>
  <si>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</si>
  <si>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</si>
  <si>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</si>
  <si>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</si>
  <si>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</si>
  <si>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</si>
  <si>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</si>
  <si>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</si>
  <si>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</si>
  <si>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</si>
  <si>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</si>
  <si>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</si>
  <si>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</si>
  <si>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</si>
  <si>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</si>
  <si>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</si>
  <si>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</si>
  <si>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</si>
  <si>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</si>
  <si>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</si>
  <si>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</si>
  <si>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</si>
  <si>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</si>
  <si>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</si>
  <si>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</si>
  <si>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</si>
  <si>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</si>
  <si>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</si>
  <si>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</si>
  <si>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</si>
  <si>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</si>
  <si>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</si>
  <si>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</si>
  <si>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</si>
  <si>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</si>
  <si>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</si>
  <si>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</si>
  <si>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</si>
  <si>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</si>
  <si>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</si>
  <si>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</si>
  <si>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</si>
  <si>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</si>
  <si>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</si>
  <si>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</si>
  <si>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</si>
  <si>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</si>
  <si>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</si>
  <si>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</si>
  <si>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</si>
  <si>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</si>
  <si>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</si>
  <si>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</si>
  <si>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</si>
  <si>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</si>
  <si>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</si>
  <si>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</si>
  <si>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</si>
  <si>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</si>
  <si>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</si>
  <si>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</si>
  <si>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</si>
  <si>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</si>
  <si>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</si>
  <si>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</si>
  <si>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</si>
  <si>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</si>
  <si>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</si>
  <si>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</si>
  <si>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</si>
  <si>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</si>
  <si>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</si>
  <si>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</si>
  <si>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</si>
  <si>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</si>
  <si>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</si>
  <si>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</si>
  <si>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</si>
  <si>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</si>
  <si>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</si>
  <si>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</si>
  <si>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</si>
  <si>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</si>
  <si>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</si>
  <si>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</si>
  <si>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</si>
  <si>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</si>
  <si>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</si>
  <si>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</si>
  <si>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</si>
  <si>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</si>
  <si>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</si>
  <si>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</si>
  <si>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</si>
  <si>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</si>
  <si>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</si>
  <si>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</si>
  <si>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</si>
  <si>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</si>
  <si>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</si>
  <si>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</si>
  <si>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</si>
  <si>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</si>
  <si>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</si>
  <si>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</si>
  <si>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</si>
  <si>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</si>
  <si>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</si>
  <si>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</si>
  <si>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</si>
  <si>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</si>
  <si>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</si>
  <si>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</si>
  <si>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</si>
  <si>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</si>
  <si>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</si>
  <si>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</si>
  <si>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</si>
  <si>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</si>
  <si>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</si>
  <si>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</si>
  <si>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</si>
  <si>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</si>
  <si>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</si>
  <si>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</si>
  <si>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</si>
  <si>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</si>
  <si>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</si>
  <si>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</si>
  <si>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</si>
  <si>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</si>
  <si>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</si>
  <si>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</si>
  <si>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</si>
  <si>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</si>
  <si>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</si>
  <si>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</si>
  <si>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</si>
  <si>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</si>
  <si>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</si>
  <si>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</si>
  <si>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</si>
  <si>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</si>
  <si>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</si>
  <si>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</si>
  <si>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</si>
  <si>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</si>
  <si>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</si>
  <si>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</si>
  <si>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</si>
  <si>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</si>
  <si>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</si>
  <si>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</si>
  <si>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</si>
  <si>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</si>
  <si>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</si>
  <si>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</si>
  <si>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</si>
  <si>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</si>
  <si>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</si>
  <si>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</si>
  <si>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</si>
  <si>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</si>
  <si>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</si>
  <si>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</si>
  <si>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</si>
  <si>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</si>
  <si>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</si>
  <si>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</si>
  <si>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</si>
  <si>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</si>
  <si>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</si>
  <si>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</si>
  <si>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</si>
  <si>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</si>
  <si>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</si>
  <si>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</si>
  <si>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</si>
  <si>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</si>
  <si>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</si>
  <si>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</si>
  <si>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</si>
  <si>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</si>
  <si>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</si>
  <si>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</si>
  <si>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</si>
  <si>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</si>
  <si>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</si>
  <si>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</si>
  <si>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</si>
  <si>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</si>
  <si>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</si>
  <si>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</si>
  <si>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</si>
  <si>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</si>
  <si>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</si>
  <si>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</si>
  <si>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</si>
  <si>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</si>
  <si>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</si>
  <si>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</si>
  <si>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</si>
  <si>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</si>
  <si>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</si>
  <si>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</si>
  <si>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</si>
  <si>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</si>
  <si>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</si>
  <si>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</si>
  <si>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</si>
  <si>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</si>
  <si>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</si>
  <si>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</si>
  <si>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</si>
  <si>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</si>
  <si>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</si>
  <si>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</si>
  <si>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</si>
  <si>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</si>
  <si>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</si>
  <si>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</si>
  <si>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</si>
  <si>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</si>
  <si>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</si>
  <si>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</si>
  <si>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</si>
  <si>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</si>
  <si>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</si>
  <si>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</si>
  <si>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</si>
  <si>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</si>
  <si>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</si>
  <si>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</si>
  <si>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</si>
  <si>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</si>
  <si>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</si>
  <si>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</si>
  <si>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</si>
  <si>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</si>
  <si>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</si>
  <si>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</si>
  <si>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</si>
  <si>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</si>
  <si>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</si>
  <si>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</si>
  <si>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</si>
  <si>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</si>
  <si>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</si>
  <si>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</si>
  <si>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</si>
  <si>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</si>
  <si>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</si>
  <si>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</si>
  <si>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</si>
  <si>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</si>
  <si>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</si>
  <si>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</si>
  <si>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</si>
  <si>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</si>
  <si>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</si>
  <si>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</si>
  <si>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</si>
  <si>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</si>
  <si>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</si>
  <si>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</si>
  <si>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</si>
  <si>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</si>
  <si>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</si>
  <si>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</si>
  <si>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</si>
  <si>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</si>
  <si>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</si>
  <si>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</si>
  <si>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</si>
  <si>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</si>
  <si>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</si>
  <si>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</si>
  <si>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</si>
  <si>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</si>
  <si>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</si>
  <si>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</si>
  <si>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</si>
  <si>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</si>
  <si>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</si>
  <si>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</si>
  <si>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</si>
  <si>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</si>
  <si>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</si>
  <si>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</si>
  <si>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</si>
  <si>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</si>
  <si>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</si>
  <si>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</si>
  <si>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</si>
  <si>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</si>
  <si>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</si>
  <si>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</si>
  <si>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</si>
  <si>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</si>
  <si>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</si>
  <si>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</si>
  <si>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</si>
  <si>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</si>
  <si>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</si>
  <si>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</si>
  <si>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</si>
  <si>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</si>
  <si>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</si>
  <si>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</si>
  <si>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</si>
  <si>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</si>
  <si>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</si>
  <si>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</si>
  <si>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</si>
  <si>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</si>
  <si>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</si>
  <si>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</si>
  <si>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</si>
  <si>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</si>
  <si>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</si>
  <si>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</si>
  <si>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</si>
  <si>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</si>
  <si>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</si>
  <si>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</si>
  <si>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</si>
  <si>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</si>
  <si>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</si>
  <si>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</si>
  <si>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</si>
  <si>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</si>
  <si>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</si>
  <si>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</si>
  <si>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</si>
  <si>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</si>
  <si>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</si>
  <si>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</si>
  <si>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</si>
  <si>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</si>
  <si>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</si>
  <si>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</si>
  <si>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</si>
  <si>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</si>
  <si>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</si>
  <si>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</si>
  <si>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</si>
  <si>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</si>
  <si>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</si>
  <si>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</si>
  <si>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</si>
  <si>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</si>
  <si>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</si>
  <si>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</si>
  <si>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</si>
  <si>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</si>
  <si>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</si>
  <si>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</si>
  <si>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</si>
  <si>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</si>
  <si>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</si>
  <si>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</si>
  <si>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</si>
  <si>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</si>
  <si>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</si>
  <si>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</si>
  <si>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</si>
  <si>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</si>
  <si>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</si>
  <si>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</si>
  <si>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</si>
  <si>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</si>
  <si>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</si>
  <si>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</si>
  <si>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</si>
  <si>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</si>
  <si>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</si>
  <si>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</si>
  <si>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</si>
  <si>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</si>
  <si>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</si>
  <si>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</si>
  <si>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</si>
  <si>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</si>
  <si>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</si>
  <si>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</si>
  <si>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</si>
  <si>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</si>
  <si>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</si>
  <si>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</si>
  <si>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</si>
  <si>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</si>
  <si>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</si>
  <si>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</si>
  <si>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</si>
  <si>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</si>
  <si>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</si>
  <si>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</si>
  <si>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</si>
  <si>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</si>
  <si>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</si>
  <si>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</si>
  <si>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</si>
  <si>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</si>
  <si>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</si>
  <si>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</si>
  <si>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</si>
  <si>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</si>
  <si>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</si>
  <si>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</si>
  <si>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</si>
  <si>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</si>
  <si>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</si>
  <si>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</si>
  <si>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</si>
  <si>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</si>
  <si>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</si>
  <si>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</si>
  <si>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</si>
  <si>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</si>
  <si>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</si>
  <si>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</si>
  <si>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</si>
  <si>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</si>
  <si>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</si>
  <si>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</si>
  <si>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</si>
  <si>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</si>
  <si>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</si>
  <si>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</si>
  <si>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</si>
  <si>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</si>
  <si>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</si>
  <si>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</si>
  <si>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</si>
  <si>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</si>
  <si>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</si>
  <si>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</si>
  <si>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</si>
  <si>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</si>
  <si>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</si>
  <si>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</si>
  <si>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</si>
  <si>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</si>
  <si>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</si>
  <si>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</si>
  <si>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</si>
  <si>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</si>
  <si>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</si>
  <si>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</si>
  <si>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</si>
  <si>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</si>
  <si>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</si>
  <si>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</si>
  <si>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</si>
  <si>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</si>
  <si>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</si>
  <si>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</si>
  <si>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</si>
  <si>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</si>
  <si>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</si>
  <si>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</si>
  <si>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</si>
  <si>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</si>
  <si>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</si>
  <si>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</si>
  <si>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</si>
  <si>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</si>
  <si>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</si>
  <si>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</si>
  <si>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</si>
  <si>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</si>
  <si>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</si>
  <si>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</si>
  <si>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</si>
  <si>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</si>
  <si>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</si>
  <si>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</si>
  <si>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</si>
  <si>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</si>
  <si>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</si>
  <si>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</si>
  <si>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</si>
  <si>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</si>
  <si>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</si>
  <si>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</si>
  <si>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</si>
  <si>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</si>
  <si>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</si>
  <si>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</si>
  <si>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</si>
  <si>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</si>
  <si>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</si>
  <si>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</si>
  <si>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</si>
  <si>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</si>
  <si>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</si>
  <si>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</si>
  <si>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</si>
  <si>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</si>
  <si>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</si>
  <si>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</si>
  <si>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</si>
  <si>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</si>
  <si>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</si>
  <si>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</si>
  <si>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</si>
  <si>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</si>
  <si>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</si>
  <si>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</si>
  <si>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</si>
  <si>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</si>
  <si>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</si>
  <si>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</si>
  <si>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</si>
  <si>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</si>
  <si>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</si>
  <si>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</si>
  <si>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</si>
  <si>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</si>
  <si>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</si>
  <si>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</si>
  <si>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</si>
  <si>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</si>
  <si>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</si>
  <si>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</si>
  <si>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</si>
  <si>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</si>
  <si>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</si>
  <si>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</si>
  <si>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</si>
  <si>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</si>
  <si>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</si>
  <si>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</si>
  <si>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</si>
  <si>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</si>
  <si>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</si>
  <si>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</si>
  <si>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</si>
  <si>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</si>
  <si>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</si>
  <si>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</si>
  <si>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</si>
  <si>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</si>
  <si>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</si>
  <si>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</si>
  <si>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</si>
  <si>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</si>
  <si>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</si>
  <si>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</si>
  <si>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</si>
  <si>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</si>
  <si>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</si>
  <si>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</si>
  <si>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</si>
  <si>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</si>
  <si>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</si>
  <si>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</si>
  <si>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</si>
  <si>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</si>
  <si>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</si>
  <si>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</si>
  <si>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</si>
  <si>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</si>
  <si>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</si>
  <si>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</si>
  <si>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</si>
  <si>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</si>
  <si>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</si>
  <si>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</si>
  <si>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</si>
  <si>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</si>
  <si>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</si>
  <si>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</si>
  <si>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</si>
  <si>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</si>
  <si>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</si>
  <si>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</si>
  <si>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</si>
  <si>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</si>
  <si>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</si>
  <si>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</si>
  <si>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</si>
  <si>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</si>
  <si>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</si>
  <si>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</si>
  <si>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</si>
  <si>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</si>
  <si>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</si>
  <si>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</si>
  <si>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</si>
  <si>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</si>
  <si>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</si>
  <si>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</si>
  <si>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</si>
  <si>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</si>
  <si>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</si>
  <si>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</si>
  <si>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</si>
  <si>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</si>
  <si>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</si>
  <si>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</si>
  <si>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</si>
  <si>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</si>
  <si>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</si>
  <si>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</si>
  <si>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</si>
  <si>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</si>
  <si>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</si>
  <si>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</si>
  <si>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</si>
  <si>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</si>
  <si>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</si>
  <si>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</si>
  <si>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</si>
  <si>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</si>
  <si>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</si>
  <si>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</si>
  <si>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</si>
  <si>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</si>
  <si>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</si>
  <si>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</si>
  <si>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</si>
  <si>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</si>
  <si>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</si>
  <si>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</si>
  <si>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</si>
  <si>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</si>
  <si>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</si>
  <si>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</si>
  <si>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</si>
  <si>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</si>
  <si>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</si>
  <si>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</si>
  <si>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</si>
  <si>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</si>
  <si>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</si>
  <si>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</si>
  <si>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</si>
  <si>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</si>
  <si>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</si>
  <si>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</si>
  <si>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</si>
  <si>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</si>
  <si>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</si>
  <si>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</si>
  <si>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</si>
  <si>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</si>
  <si>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</si>
  <si>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</si>
  <si>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</si>
  <si>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</si>
  <si>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</si>
  <si>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</si>
  <si>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</si>
  <si>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</si>
  <si>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</si>
  <si>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</si>
  <si>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</si>
  <si>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</si>
  <si>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</si>
  <si>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</si>
  <si>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</si>
  <si>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</si>
  <si>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</si>
  <si>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</si>
  <si>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</si>
  <si>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</si>
  <si>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</si>
  <si>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</si>
  <si>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</si>
  <si>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</si>
  <si>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</si>
  <si>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</si>
  <si>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</si>
  <si>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</si>
  <si>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</si>
  <si>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</si>
  <si>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</si>
  <si>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</si>
  <si>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</si>
  <si>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</si>
  <si>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</si>
  <si>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</si>
  <si>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</si>
  <si>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</si>
  <si>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</si>
  <si>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</si>
  <si>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</si>
  <si>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</si>
  <si>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</si>
  <si>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</si>
  <si>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</si>
  <si>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</si>
  <si>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</si>
  <si>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</si>
  <si>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</si>
  <si>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</si>
  <si>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</si>
  <si>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</si>
  <si>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</si>
  <si>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</si>
  <si>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</si>
  <si>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</si>
  <si>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</si>
  <si>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</si>
  <si>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</si>
  <si>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</si>
  <si>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</si>
  <si>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</si>
  <si>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</si>
  <si>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</si>
  <si>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</si>
  <si>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</si>
  <si>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</si>
  <si>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</si>
  <si>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</si>
  <si>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</si>
  <si>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</si>
  <si>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</si>
  <si>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</si>
  <si>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</si>
  <si>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</si>
  <si>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</si>
  <si>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</si>
  <si>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</si>
  <si>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</si>
  <si>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</si>
  <si>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</si>
  <si>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</si>
  <si>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</si>
  <si>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</si>
  <si>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</si>
  <si>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</si>
  <si>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</si>
  <si>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</si>
  <si>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</si>
  <si>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</si>
  <si>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</si>
  <si>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</si>
  <si>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</si>
  <si>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</si>
  <si>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</si>
  <si>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</si>
  <si>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</si>
  <si>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</si>
  <si>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</si>
  <si>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</si>
  <si>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</si>
  <si>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</si>
  <si>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</si>
  <si>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</si>
  <si>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</si>
  <si>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</si>
  <si>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</si>
  <si>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</si>
  <si>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</si>
  <si>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</si>
  <si>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</si>
  <si>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</si>
  <si>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</si>
  <si>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</si>
  <si>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</si>
  <si>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</si>
  <si>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</si>
  <si>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</si>
  <si>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</si>
  <si>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</si>
  <si>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</si>
  <si>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</si>
  <si>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</si>
  <si>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</si>
  <si>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</si>
  <si>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</si>
  <si>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</si>
  <si>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</si>
  <si>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</si>
  <si>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</si>
  <si>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</si>
  <si>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</si>
  <si>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</si>
  <si>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</si>
  <si>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</si>
  <si>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</si>
  <si>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</si>
  <si>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</si>
  <si>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</si>
  <si>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</si>
  <si>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</si>
  <si>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</si>
  <si>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</si>
  <si>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</si>
  <si>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</si>
  <si>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</si>
  <si>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</si>
  <si>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</si>
  <si>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</si>
  <si>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</si>
  <si>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</si>
  <si>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</si>
  <si>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</si>
  <si>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</si>
  <si>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</si>
  <si>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</si>
  <si>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</si>
  <si>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</si>
  <si>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</si>
  <si>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</si>
  <si>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</si>
  <si>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</si>
  <si>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</si>
  <si>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</si>
  <si>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</si>
  <si>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</si>
  <si>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</si>
  <si>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</si>
  <si>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</si>
  <si>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</si>
  <si>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</si>
  <si>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</si>
  <si>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</si>
  <si>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</si>
  <si>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</si>
  <si>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</si>
  <si>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</si>
  <si>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</si>
  <si>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</si>
  <si>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</si>
  <si>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</si>
  <si>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</si>
  <si>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</si>
  <si>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</si>
  <si>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</si>
  <si>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</si>
  <si>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</si>
  <si>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</si>
  <si>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</si>
  <si>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</si>
  <si>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</si>
  <si>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</si>
  <si>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</si>
  <si>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</si>
  <si>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</si>
  <si>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</si>
  <si>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</si>
  <si>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</si>
  <si>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</si>
  <si>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</si>
  <si>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</si>
  <si>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</si>
  <si>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</si>
  <si>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</si>
  <si>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</si>
  <si>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</si>
  <si>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</si>
  <si>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</si>
  <si>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</si>
  <si>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</si>
  <si>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</si>
  <si>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</si>
  <si>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</si>
  <si>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</si>
  <si>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</si>
  <si>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</si>
  <si>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</si>
  <si>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</si>
  <si>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</si>
  <si>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</si>
  <si>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</si>
  <si>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</si>
  <si>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</si>
  <si>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</si>
  <si>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</si>
  <si>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</si>
  <si>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</si>
  <si>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</si>
  <si>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</si>
  <si>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</si>
  <si>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</si>
  <si>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</si>
  <si>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</si>
  <si>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</si>
  <si>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</si>
  <si>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</si>
  <si>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</si>
  <si>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</si>
  <si>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</si>
  <si>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</si>
  <si>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</si>
  <si>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</si>
  <si>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</si>
  <si>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</si>
  <si>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</si>
  <si>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</si>
  <si>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</si>
  <si>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</si>
  <si>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</si>
  <si>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</si>
  <si>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</si>
  <si>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</si>
  <si>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</si>
  <si>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</si>
  <si>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</si>
  <si>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</si>
  <si>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</si>
  <si>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</si>
  <si>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</si>
  <si>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</si>
  <si>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</si>
  <si>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</si>
  <si>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</si>
  <si>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</si>
  <si>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</si>
  <si>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</si>
  <si>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</si>
  <si>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</si>
  <si>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</si>
  <si>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</si>
  <si>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</si>
  <si>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</si>
  <si>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</si>
  <si>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</si>
  <si>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</si>
  <si>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</si>
  <si>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</si>
  <si>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</si>
  <si>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</si>
  <si>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</si>
  <si>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</si>
  <si>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</si>
  <si>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</si>
  <si>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</si>
  <si>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</si>
  <si>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</si>
  <si>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</si>
  <si>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</si>
  <si>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</si>
  <si>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</si>
  <si>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</si>
  <si>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</si>
  <si>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</si>
  <si>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</si>
  <si>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</si>
  <si>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</si>
  <si>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</si>
  <si>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</si>
  <si>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</si>
  <si>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</si>
  <si>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</si>
  <si>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</si>
  <si>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</si>
  <si>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</si>
  <si>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</si>
  <si>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</si>
  <si>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</si>
  <si>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</si>
  <si>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</si>
  <si>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</si>
  <si>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</si>
  <si>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</si>
  <si>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</si>
  <si>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</si>
  <si>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</si>
  <si>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</si>
  <si>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</si>
  <si>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</si>
  <si>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</si>
  <si>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</si>
  <si>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</si>
  <si>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</si>
  <si>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</si>
  <si>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</si>
  <si>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</si>
  <si>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</si>
  <si>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</si>
  <si>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</si>
  <si>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</si>
  <si>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</si>
  <si>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</si>
  <si>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</si>
  <si>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</si>
  <si>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</si>
  <si>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</si>
  <si>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</si>
  <si>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</si>
  <si>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</si>
  <si>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</si>
  <si>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</si>
  <si>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</si>
  <si>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</si>
  <si>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</si>
  <si>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</si>
  <si>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</si>
  <si>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</si>
  <si>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</si>
  <si>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</si>
  <si>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</si>
  <si>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</si>
  <si>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</si>
  <si>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</si>
  <si>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</si>
  <si>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</si>
  <si>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</si>
  <si>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</si>
  <si>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</si>
  <si>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</si>
  <si>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</si>
  <si>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</si>
  <si>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</si>
  <si>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</si>
  <si>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</si>
  <si>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</si>
  <si>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</si>
  <si>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</si>
  <si>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</si>
  <si>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</si>
  <si>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</si>
  <si>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</si>
  <si>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</si>
  <si>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</si>
  <si>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</si>
  <si>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</si>
  <si>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</si>
  <si>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</si>
  <si>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</si>
  <si>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</si>
  <si>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</si>
  <si>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</si>
  <si>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</si>
  <si>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</si>
  <si>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</si>
  <si>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</si>
  <si>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</si>
  <si>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</si>
  <si>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</si>
  <si>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</si>
  <si>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</si>
  <si>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</si>
  <si>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</si>
  <si>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</si>
  <si>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</si>
  <si>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</si>
  <si>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</si>
  <si>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</si>
  <si>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</si>
  <si>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</si>
  <si>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</si>
  <si>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</si>
  <si>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</si>
  <si>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</si>
  <si>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</si>
  <si>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</si>
  <si>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</si>
  <si>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</si>
  <si>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</si>
  <si>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</si>
  <si>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</si>
  <si>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</si>
  <si>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</si>
  <si>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</si>
  <si>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</si>
  <si>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</si>
  <si>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</si>
  <si>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</si>
  <si>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</si>
  <si>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</si>
  <si>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</si>
  <si>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</si>
  <si>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</si>
  <si>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</si>
  <si>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</si>
  <si>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</si>
  <si>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</si>
  <si>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</si>
  <si>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</si>
  <si>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</si>
  <si>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</si>
  <si>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</si>
  <si>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</si>
  <si>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</si>
  <si>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</si>
  <si>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</si>
  <si>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</si>
  <si>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</si>
  <si>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</si>
  <si>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</si>
  <si>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</si>
  <si>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</si>
  <si>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</si>
  <si>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</si>
  <si>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</si>
  <si>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</si>
  <si>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</si>
  <si>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</si>
  <si>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</si>
  <si>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</si>
  <si>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</si>
  <si>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</si>
  <si>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</si>
  <si>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</si>
  <si>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</si>
  <si>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</si>
  <si>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</si>
  <si>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</si>
  <si>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</si>
  <si>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</si>
  <si>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</si>
  <si>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</si>
  <si>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</si>
  <si>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</si>
  <si>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</si>
  <si>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</si>
  <si>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</si>
  <si>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</si>
  <si>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</si>
  <si>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</si>
  <si>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</si>
  <si>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</si>
  <si>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</si>
  <si>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</si>
  <si>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</si>
  <si>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</si>
  <si>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</si>
  <si>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</si>
  <si>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</si>
  <si>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</si>
  <si>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</si>
  <si>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</si>
  <si>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</si>
  <si>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</si>
  <si>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</si>
  <si>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</si>
  <si>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</si>
  <si>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</si>
  <si>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</si>
  <si>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</si>
  <si>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</si>
  <si>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</si>
  <si>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</si>
  <si>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</si>
  <si>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</si>
  <si>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</si>
  <si>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</si>
  <si>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</si>
  <si>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</si>
  <si>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</si>
  <si>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</si>
  <si>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</si>
  <si>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</si>
  <si>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</si>
  <si>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</si>
  <si>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</si>
  <si>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</si>
  <si>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</si>
  <si>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</si>
  <si>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</si>
  <si>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</si>
  <si>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</si>
  <si>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</si>
  <si>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</si>
  <si>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</si>
  <si>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</si>
  <si>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</si>
  <si>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</si>
  <si>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</si>
  <si>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</si>
  <si>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</si>
  <si>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</si>
  <si>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</si>
  <si>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</si>
  <si>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</si>
  <si>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</si>
  <si>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</si>
  <si>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</si>
  <si>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</si>
  <si>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</si>
  <si>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</si>
  <si>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</si>
  <si>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</si>
  <si>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</si>
  <si>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</si>
  <si>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</si>
  <si>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</si>
  <si>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</si>
  <si>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</si>
  <si>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</si>
  <si>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</si>
  <si>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</si>
  <si>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</si>
  <si>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</si>
  <si>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</si>
  <si>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</si>
  <si>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</si>
  <si>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</si>
  <si>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</si>
  <si>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</si>
  <si>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</si>
  <si>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</si>
  <si>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</si>
  <si>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</si>
  <si>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</si>
  <si>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</si>
  <si>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</si>
  <si>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</si>
  <si>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</si>
  <si>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</si>
  <si>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</si>
  <si>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</si>
  <si>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</si>
  <si>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</si>
  <si>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</si>
  <si>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</si>
  <si>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</si>
  <si>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</si>
  <si>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</si>
  <si>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</si>
  <si>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</si>
  <si>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</si>
  <si>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</si>
  <si>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</si>
  <si>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</si>
  <si>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</si>
  <si>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</si>
  <si>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</si>
  <si>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</si>
  <si>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</si>
  <si>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</si>
  <si>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</si>
  <si>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</si>
  <si>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</si>
  <si>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</si>
  <si>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</si>
  <si>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</si>
  <si>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</si>
  <si>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</si>
  <si>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</si>
  <si>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</si>
  <si>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</si>
  <si>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</si>
  <si>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</si>
  <si>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</si>
  <si>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</si>
  <si>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</si>
  <si>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</si>
  <si>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</si>
  <si>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</si>
  <si>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</si>
  <si>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</si>
  <si>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</si>
  <si>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</si>
  <si>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</si>
  <si>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</si>
  <si>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</si>
  <si>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</si>
  <si>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</si>
  <si>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</si>
  <si>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</si>
  <si>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</si>
  <si>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</si>
  <si>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</si>
  <si>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</si>
  <si>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</si>
  <si>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</si>
  <si>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</si>
  <si>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</si>
  <si>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</si>
  <si>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</si>
  <si>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</si>
  <si>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</si>
  <si>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</si>
  <si>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</si>
  <si>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</si>
  <si>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</si>
  <si>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</si>
  <si>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</si>
  <si>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</si>
  <si>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</si>
  <si>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</si>
  <si>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</si>
  <si>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</si>
  <si>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</si>
  <si>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</si>
  <si>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</si>
  <si>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</si>
  <si>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</si>
  <si>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</si>
  <si>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</si>
  <si>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</si>
  <si>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</si>
  <si>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</si>
  <si>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</si>
  <si>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</si>
  <si>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</si>
  <si>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</si>
  <si>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</si>
  <si>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</si>
  <si>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</si>
  <si>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</si>
  <si>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</si>
  <si>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</si>
  <si>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</si>
  <si>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</si>
  <si>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</si>
  <si>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</si>
  <si>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</si>
  <si>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</si>
  <si>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</si>
  <si>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</si>
  <si>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</si>
  <si>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</si>
  <si>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</si>
  <si>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</si>
  <si>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</si>
  <si>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</si>
  <si>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</si>
  <si>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</si>
  <si>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</si>
  <si>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</si>
  <si>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</si>
  <si>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</si>
  <si>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</si>
  <si>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</si>
  <si>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</si>
  <si>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</si>
  <si>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</si>
  <si>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</si>
  <si>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</si>
  <si>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</si>
  <si>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</si>
  <si>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</si>
  <si>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</si>
  <si>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</si>
  <si>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</si>
  <si>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</si>
  <si>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</si>
  <si>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</si>
  <si>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</si>
  <si>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</si>
  <si>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</si>
  <si>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</si>
  <si>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</si>
  <si>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</si>
  <si>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</si>
  <si>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</si>
  <si>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</si>
  <si>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</si>
  <si>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</si>
  <si>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</si>
  <si>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</si>
  <si>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</si>
  <si>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</si>
  <si>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</si>
  <si>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</si>
  <si>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</si>
  <si>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</si>
  <si>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</si>
  <si>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</si>
  <si>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</si>
  <si>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</si>
  <si>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</si>
  <si>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</si>
  <si>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</si>
  <si>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</si>
  <si>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</si>
  <si>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</si>
  <si>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</si>
  <si>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</si>
  <si>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</si>
  <si>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</si>
  <si>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</si>
  <si>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</si>
  <si>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</si>
  <si>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</si>
  <si>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</si>
  <si>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</si>
  <si>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</si>
  <si>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</si>
  <si>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</si>
  <si>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</si>
  <si>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</si>
  <si>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</si>
  <si>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</si>
  <si>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</si>
  <si>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</si>
  <si>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</si>
  <si>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</si>
  <si>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</si>
  <si>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</si>
  <si>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</si>
  <si>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</si>
  <si>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</si>
  <si>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</si>
  <si>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</si>
  <si>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</si>
  <si>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</si>
  <si>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</si>
  <si>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</si>
  <si>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</si>
  <si>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</si>
  <si>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</si>
  <si>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</si>
  <si>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</si>
  <si>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</si>
  <si>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</si>
  <si>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</si>
  <si>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</si>
  <si>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</si>
  <si>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</si>
  <si>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</si>
  <si>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</si>
  <si>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</si>
  <si>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</si>
  <si>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</si>
  <si>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</si>
  <si>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</si>
  <si>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</si>
  <si>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</si>
  <si>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</si>
  <si>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</si>
  <si>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</si>
  <si>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</si>
  <si>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</si>
  <si>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</si>
  <si>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</si>
  <si>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</si>
  <si>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</si>
  <si>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</si>
  <si>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</si>
  <si>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</si>
  <si>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</si>
  <si>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</si>
  <si>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</si>
  <si>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</si>
  <si>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</si>
  <si>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</si>
  <si>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</si>
  <si>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</si>
  <si>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</si>
  <si>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</si>
  <si>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</si>
  <si>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</si>
  <si>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</si>
  <si>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</si>
  <si>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</si>
  <si>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</si>
  <si>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</si>
  <si>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</si>
  <si>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</si>
  <si>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</si>
  <si>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</si>
  <si>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</si>
  <si>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</si>
  <si>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</si>
  <si>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</si>
  <si>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</si>
  <si>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</si>
  <si>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</si>
  <si>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</si>
  <si>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</si>
  <si>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</si>
  <si>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</si>
  <si>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</si>
  <si>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</si>
  <si>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</si>
  <si>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</si>
  <si>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</si>
  <si>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</si>
  <si>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</si>
  <si>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</si>
  <si>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</si>
  <si>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</si>
  <si>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</si>
  <si>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</si>
  <si>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</si>
  <si>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</si>
  <si>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</si>
  <si>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</si>
  <si>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</si>
  <si>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</si>
  <si>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</si>
  <si>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</si>
  <si>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</si>
  <si>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</si>
  <si>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</si>
  <si>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</si>
  <si>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</si>
  <si>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</si>
  <si>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</si>
  <si>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</si>
  <si>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</si>
  <si>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</si>
  <si>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</si>
  <si>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</si>
  <si>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</si>
  <si>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</si>
  <si>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</si>
  <si>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</si>
  <si>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</si>
  <si>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</si>
  <si>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</si>
  <si>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</si>
  <si>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</si>
  <si>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</si>
  <si>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</si>
  <si>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</si>
  <si>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</si>
  <si>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</si>
  <si>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</si>
  <si>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</si>
  <si>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</si>
  <si>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</si>
  <si>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</si>
  <si>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</si>
  <si>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</si>
  <si>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</si>
  <si>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</si>
  <si>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</si>
  <si>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</si>
  <si>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</si>
  <si>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</si>
  <si>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</si>
  <si>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</si>
  <si>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</si>
  <si>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</si>
  <si>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</si>
  <si>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</si>
  <si>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</si>
  <si>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</si>
  <si>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</si>
  <si>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</si>
  <si>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</si>
  <si>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</si>
  <si>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</si>
  <si>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</si>
  <si>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</si>
  <si>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</si>
  <si>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</si>
  <si>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</si>
  <si>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</si>
  <si>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</si>
  <si>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</si>
  <si>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</si>
  <si>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</si>
  <si>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</si>
  <si>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</si>
  <si>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</si>
  <si>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</si>
  <si>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</si>
  <si>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</si>
  <si>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</si>
  <si>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</si>
  <si>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</si>
  <si>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</si>
  <si>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</si>
  <si>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</si>
  <si>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</si>
  <si>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</si>
  <si>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</si>
  <si>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</si>
  <si>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</si>
  <si>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</si>
  <si>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</si>
  <si>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</si>
  <si>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</si>
  <si>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</si>
  <si>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</si>
  <si>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</si>
  <si>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</si>
  <si>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</si>
  <si>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</si>
  <si>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</si>
  <si>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</si>
  <si>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</si>
  <si>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</si>
  <si>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</si>
  <si>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</si>
  <si>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</si>
  <si>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</si>
  <si>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</si>
  <si>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</si>
  <si>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</si>
  <si>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</si>
  <si>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</si>
  <si>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</si>
  <si>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</si>
  <si>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</si>
  <si>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</si>
  <si>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</si>
  <si>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</si>
  <si>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</si>
  <si>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</si>
  <si>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</si>
  <si>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</si>
  <si>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</si>
  <si>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</si>
  <si>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</si>
  <si>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</si>
  <si>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</si>
  <si>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</si>
  <si>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</si>
  <si>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</si>
  <si>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</si>
  <si>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</si>
  <si>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</si>
  <si>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</si>
  <si>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</si>
  <si>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</si>
  <si>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</si>
  <si>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</si>
  <si>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</si>
  <si>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</si>
  <si>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</si>
  <si>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</si>
  <si>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</si>
  <si>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</si>
  <si>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</si>
  <si>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</si>
  <si>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</si>
  <si>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</si>
  <si>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</si>
  <si>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</si>
  <si>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</si>
  <si>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</si>
  <si>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</si>
  <si>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</si>
  <si>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</si>
  <si>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</si>
  <si>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</si>
  <si>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</si>
  <si>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</si>
  <si>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</si>
  <si>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</si>
  <si>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</si>
  <si>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</si>
  <si>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</si>
  <si>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</si>
  <si>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</si>
  <si>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</si>
  <si>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</si>
  <si>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</si>
  <si>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</si>
  <si>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</si>
  <si>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</si>
  <si>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</si>
  <si>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</si>
  <si>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</si>
  <si>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</si>
  <si>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</si>
  <si>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</si>
  <si>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</si>
  <si>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</si>
  <si>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</si>
  <si>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</si>
  <si>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</si>
  <si>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</si>
  <si>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</si>
  <si>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</si>
  <si>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</si>
  <si>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</si>
  <si>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</si>
  <si>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</si>
  <si>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</si>
  <si>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</si>
  <si>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</si>
  <si>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</si>
  <si>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</si>
  <si>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</si>
  <si>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</si>
  <si>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</si>
  <si>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</si>
  <si>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</si>
  <si>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</si>
  <si>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</si>
  <si>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</si>
  <si>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</si>
  <si>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</si>
  <si>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</si>
  <si>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</si>
  <si>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</si>
  <si>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</si>
  <si>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</si>
  <si>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</si>
  <si>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</si>
  <si>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</si>
  <si>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</si>
  <si>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</si>
  <si>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</si>
  <si>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</si>
  <si>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</si>
  <si>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</si>
  <si>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</si>
  <si>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</si>
  <si>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</si>
  <si>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</si>
  <si>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</si>
  <si>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</si>
  <si>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</si>
  <si>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</si>
  <si>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</si>
  <si>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</si>
  <si>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</si>
  <si>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</si>
  <si>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</si>
  <si>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</si>
  <si>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</si>
  <si>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</si>
  <si>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</si>
  <si>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</si>
  <si>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</si>
  <si>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</si>
  <si>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</si>
  <si>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</si>
  <si>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</si>
  <si>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</si>
  <si>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</si>
  <si>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</si>
  <si>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</si>
  <si>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</si>
  <si>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</si>
  <si>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</si>
  <si>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</si>
  <si>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</si>
  <si>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</si>
  <si>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</si>
  <si>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</si>
  <si>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</si>
  <si>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</si>
  <si>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</si>
  <si>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</si>
  <si>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</si>
  <si>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</si>
  <si>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</si>
  <si>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</si>
  <si>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</si>
  <si>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</si>
  <si>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</si>
  <si>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</si>
  <si>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</si>
  <si>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</si>
  <si>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</si>
  <si>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</si>
  <si>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</si>
  <si>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</si>
  <si>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</si>
  <si>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</si>
  <si>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</si>
  <si>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</si>
  <si>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</si>
  <si>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</si>
  <si>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</si>
  <si>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</si>
  <si>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</si>
  <si>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</si>
  <si>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</si>
  <si>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</si>
  <si>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</si>
  <si>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</si>
  <si>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</si>
  <si>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</si>
  <si>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</si>
  <si>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</si>
  <si>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</si>
  <si>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</si>
  <si>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</si>
  <si>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</si>
  <si>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</si>
  <si>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</si>
  <si>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</si>
  <si>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</si>
  <si>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</si>
  <si>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</si>
  <si>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</si>
  <si>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</si>
  <si>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</si>
  <si>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</si>
  <si>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</si>
  <si>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</si>
  <si>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</si>
  <si>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</si>
  <si>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</si>
  <si>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</si>
  <si>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</si>
  <si>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</si>
  <si>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</si>
  <si>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</si>
  <si>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</si>
  <si>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</si>
  <si>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</si>
  <si>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</si>
  <si>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</si>
  <si>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</si>
  <si>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</si>
  <si>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</si>
  <si>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</si>
  <si>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</si>
  <si>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</si>
  <si>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</si>
  <si>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</si>
  <si>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</si>
  <si>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</si>
  <si>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</si>
  <si>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</si>
  <si>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</si>
  <si>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</si>
  <si>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</si>
  <si>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</si>
  <si>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</si>
  <si>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</si>
  <si>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</si>
  <si>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</si>
  <si>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</si>
  <si>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</si>
  <si>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</si>
  <si>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</si>
  <si>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</si>
  <si>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</si>
  <si>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</si>
  <si>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</si>
  <si>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</si>
  <si>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</si>
  <si>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</si>
  <si>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</si>
  <si>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</si>
  <si>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</si>
  <si>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</si>
  <si>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</si>
  <si>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</si>
  <si>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</si>
  <si>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</si>
  <si>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</si>
  <si>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</si>
  <si>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</si>
  <si>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</si>
  <si>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</si>
  <si>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</si>
  <si>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</si>
  <si>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</si>
  <si>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</si>
  <si>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</si>
  <si>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</si>
  <si>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</si>
  <si>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</si>
  <si>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</si>
  <si>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</si>
  <si>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</si>
  <si>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</si>
  <si>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</si>
  <si>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</si>
  <si>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</si>
  <si>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</si>
  <si>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</si>
  <si>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</si>
  <si>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</si>
  <si>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</si>
  <si>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</si>
  <si>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</si>
  <si>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</si>
  <si>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</si>
  <si>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</si>
  <si>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</si>
  <si>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</si>
  <si>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</si>
  <si>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</si>
  <si>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</si>
  <si>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</si>
  <si>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</si>
  <si>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</si>
  <si>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</si>
  <si>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</si>
  <si>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</si>
  <si>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</si>
  <si>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</si>
  <si>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</si>
  <si>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</si>
  <si>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</si>
  <si>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</si>
  <si>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</si>
  <si>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</si>
  <si>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</si>
  <si>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</si>
  <si>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</si>
  <si>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</si>
  <si>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</si>
  <si>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</si>
  <si>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</si>
  <si>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</si>
  <si>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</si>
  <si>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</si>
  <si>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</si>
  <si>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</si>
  <si>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</si>
  <si>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</si>
  <si>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</si>
  <si>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</si>
  <si>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</si>
  <si>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</si>
  <si>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</si>
  <si>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</si>
  <si>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</si>
  <si>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</si>
  <si>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</si>
  <si>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</si>
  <si>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</si>
  <si>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</si>
  <si>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</si>
  <si>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</si>
  <si>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</si>
  <si>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</si>
  <si>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</si>
  <si>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</si>
  <si>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</si>
  <si>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</si>
  <si>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</si>
  <si>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</si>
  <si>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</si>
  <si>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</si>
  <si>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</si>
  <si>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</si>
  <si>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</si>
  <si>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</si>
  <si>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</si>
  <si>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</si>
  <si>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</si>
  <si>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</si>
  <si>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</si>
  <si>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</si>
  <si>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</si>
  <si>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</si>
  <si>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</si>
  <si>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</si>
  <si>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</si>
  <si>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</si>
  <si>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</si>
  <si>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</si>
  <si>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</si>
  <si>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</si>
  <si>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</si>
  <si>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</si>
  <si>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</si>
  <si>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</si>
  <si>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</si>
  <si>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</si>
  <si>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</si>
  <si>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</si>
  <si>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</si>
  <si>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</si>
  <si>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</si>
  <si>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</si>
  <si>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</si>
  <si>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</si>
  <si>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</si>
  <si>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</si>
  <si>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</si>
  <si>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</si>
  <si>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</si>
  <si>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</si>
  <si>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</si>
  <si>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</si>
  <si>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</si>
  <si>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</si>
  <si>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</si>
  <si>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</si>
  <si>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</si>
  <si>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</si>
  <si>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</si>
  <si>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</si>
  <si>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</si>
  <si>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</si>
  <si>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</si>
  <si>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</si>
  <si>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</si>
  <si>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</si>
  <si>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</si>
  <si>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</si>
  <si>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</si>
  <si>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</si>
  <si>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</si>
  <si>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</si>
  <si>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</si>
  <si>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</si>
  <si>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</si>
  <si>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</si>
  <si>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</si>
  <si>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</si>
  <si>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</si>
  <si>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</si>
  <si>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</si>
  <si>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</si>
  <si>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</si>
  <si>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</si>
  <si>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</si>
  <si>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</si>
  <si>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</si>
  <si>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</si>
  <si>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</si>
  <si>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</si>
  <si>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</si>
  <si>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</si>
  <si>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</si>
  <si>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</si>
  <si>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</si>
  <si>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</si>
  <si>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</si>
  <si>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</si>
  <si>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</si>
  <si>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</si>
  <si>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</si>
  <si>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</si>
  <si>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</si>
  <si>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</si>
  <si>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</si>
  <si>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</si>
  <si>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</si>
  <si>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</si>
  <si>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</si>
  <si>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</si>
  <si>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</si>
  <si>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</si>
  <si>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</si>
  <si>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</si>
  <si>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</si>
  <si>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</si>
  <si>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</si>
  <si>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</si>
  <si>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</si>
  <si>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</si>
  <si>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</si>
  <si>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</si>
  <si>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</si>
  <si>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</si>
  <si>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</si>
  <si>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</si>
  <si>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</si>
  <si>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</si>
  <si>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</si>
  <si>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</si>
  <si>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</si>
  <si>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</si>
  <si>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</si>
  <si>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</si>
  <si>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</si>
  <si>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</si>
  <si>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</si>
  <si>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</si>
  <si>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</si>
  <si>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</si>
  <si>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</si>
  <si>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</si>
  <si>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</si>
  <si>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</si>
  <si>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</si>
  <si>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</si>
  <si>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</si>
  <si>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</si>
  <si>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</si>
  <si>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</si>
  <si>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</si>
  <si>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</si>
  <si>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</si>
  <si>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</si>
  <si>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</si>
  <si>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</si>
  <si>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</si>
  <si>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</si>
  <si>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</si>
  <si>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</si>
  <si>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</si>
  <si>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</si>
  <si>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</si>
  <si>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</si>
  <si>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</si>
  <si>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</si>
  <si>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</si>
  <si>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</si>
  <si>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</si>
  <si>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</si>
  <si>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</si>
  <si>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</si>
  <si>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</si>
  <si>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</si>
  <si>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</si>
  <si>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</si>
  <si>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</si>
  <si>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</si>
  <si>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</si>
  <si>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</si>
  <si>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</si>
  <si>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</si>
  <si>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</si>
  <si>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</si>
  <si>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</si>
  <si>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</si>
  <si>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</si>
  <si>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</si>
  <si>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</si>
  <si>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</si>
  <si>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</si>
  <si>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</si>
  <si>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</si>
  <si>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</si>
  <si>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</si>
  <si>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</si>
  <si>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</si>
  <si>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</si>
  <si>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</si>
  <si>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</si>
  <si>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</si>
  <si>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</si>
  <si>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</si>
  <si>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</si>
  <si>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</si>
  <si>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</si>
  <si>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</si>
  <si>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</si>
  <si>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</si>
  <si>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</si>
  <si>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</si>
  <si>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</si>
  <si>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</si>
  <si>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</si>
  <si>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</si>
  <si>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</si>
  <si>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</si>
  <si>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</si>
  <si>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</si>
  <si>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</si>
  <si>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</si>
  <si>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</si>
  <si>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</si>
  <si>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</si>
  <si>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</si>
  <si>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</si>
  <si>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</si>
  <si>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</si>
  <si>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</si>
  <si>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</si>
  <si>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</si>
  <si>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</si>
  <si>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</si>
  <si>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</si>
  <si>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</si>
  <si>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</si>
  <si>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</si>
  <si>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</si>
  <si>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</si>
  <si>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</si>
  <si>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</si>
  <si>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</si>
  <si>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</si>
  <si>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</si>
  <si>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</si>
  <si>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</si>
  <si>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</si>
  <si>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</si>
  <si>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</si>
  <si>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</si>
  <si>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</si>
  <si>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</si>
  <si>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</si>
  <si>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</si>
  <si>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</si>
  <si>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</si>
  <si>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</si>
  <si>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</si>
  <si>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</si>
  <si>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</si>
  <si>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</si>
  <si>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</si>
  <si>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</si>
  <si>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</si>
  <si>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</si>
  <si>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</si>
  <si>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</si>
  <si>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</si>
  <si>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</si>
  <si>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</si>
  <si>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</si>
  <si>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</si>
  <si>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</si>
  <si>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</si>
  <si>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</si>
  <si>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</si>
  <si>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</si>
  <si>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</si>
  <si>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</si>
  <si>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</si>
  <si>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</si>
  <si>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</si>
  <si>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</si>
  <si>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</si>
  <si>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</si>
  <si>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</si>
  <si>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</si>
  <si>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</si>
  <si>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</si>
  <si>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</si>
  <si>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</si>
  <si>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</si>
  <si>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</si>
  <si>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</si>
  <si>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</si>
  <si>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</si>
  <si>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</si>
  <si>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</si>
  <si>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</si>
  <si>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</si>
  <si>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</si>
  <si>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</si>
  <si>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</si>
  <si>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</si>
  <si>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</si>
  <si>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</si>
  <si>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</si>
  <si>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</si>
  <si>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</si>
  <si>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</si>
  <si>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</si>
  <si>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</si>
  <si>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</si>
  <si>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</si>
  <si>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</si>
  <si>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</si>
  <si>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</si>
  <si>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</si>
  <si>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</si>
  <si>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</si>
  <si>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</si>
  <si>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</si>
  <si>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</si>
  <si>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</si>
  <si>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</si>
  <si>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</si>
  <si>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</si>
  <si>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</si>
  <si>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</si>
  <si>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</si>
  <si>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</si>
  <si>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</si>
  <si>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</si>
  <si>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</si>
  <si>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</si>
  <si>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</si>
  <si>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</si>
  <si>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</si>
  <si>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</si>
  <si>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</si>
  <si>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</si>
  <si>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</si>
  <si>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</si>
  <si>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</si>
  <si>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</si>
  <si>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</si>
  <si>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</si>
  <si>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</si>
  <si>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</si>
  <si>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</si>
  <si>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</si>
  <si>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</si>
  <si>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</si>
  <si>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</si>
  <si>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</si>
  <si>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</si>
  <si>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</si>
  <si>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</si>
  <si>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</si>
  <si>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</si>
  <si>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</si>
  <si>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</si>
  <si>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</si>
  <si>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</si>
  <si>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</si>
  <si>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</si>
  <si>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</si>
  <si>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</si>
  <si>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</si>
  <si>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</si>
  <si>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</si>
  <si>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</si>
  <si>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</si>
  <si>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</si>
  <si>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</si>
  <si>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</si>
  <si>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</si>
  <si>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</si>
  <si>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</si>
  <si>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</si>
  <si>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</si>
  <si>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</si>
  <si>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</si>
  <si>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</si>
  <si>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</si>
  <si>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</si>
  <si>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</si>
  <si>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</si>
  <si>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</si>
  <si>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</si>
  <si>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</si>
  <si>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</si>
  <si>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</si>
  <si>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</si>
  <si>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</si>
  <si>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</si>
  <si>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</si>
  <si>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</si>
  <si>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</si>
  <si>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</si>
  <si>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</si>
  <si>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</si>
  <si>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</si>
  <si>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</si>
  <si>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</si>
  <si>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</si>
  <si>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</si>
  <si>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</si>
  <si>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</si>
  <si>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</si>
  <si>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</si>
  <si>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</si>
  <si>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</si>
  <si>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</si>
  <si>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</si>
  <si>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</si>
  <si>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</si>
  <si>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</si>
  <si>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</si>
  <si>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</si>
  <si>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</si>
  <si>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</si>
  <si>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</si>
  <si>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</si>
  <si>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</si>
  <si>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</si>
  <si>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</si>
  <si>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</si>
  <si>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</si>
  <si>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</si>
  <si>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</si>
  <si>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</si>
  <si>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</si>
  <si>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</si>
  <si>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</si>
  <si>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</si>
  <si>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</si>
  <si>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</si>
  <si>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</si>
  <si>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</si>
  <si>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</si>
  <si>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</si>
  <si>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</si>
  <si>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</si>
  <si>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</si>
  <si>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</si>
  <si>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</si>
  <si>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</si>
  <si>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</si>
  <si>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</si>
  <si>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</si>
  <si>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</si>
  <si>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</si>
  <si>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</si>
  <si>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</si>
  <si>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</si>
  <si>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</si>
  <si>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</si>
  <si>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</si>
  <si>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</si>
  <si>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</si>
  <si>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</si>
  <si>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</si>
  <si>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</si>
  <si>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</si>
  <si>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</si>
  <si>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</si>
  <si>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</si>
  <si>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</si>
  <si>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</si>
  <si>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</si>
  <si>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</si>
  <si>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</si>
  <si>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</si>
  <si>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</si>
  <si>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</si>
  <si>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</si>
  <si>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</si>
  <si>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</si>
  <si>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</si>
  <si>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</si>
  <si>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</si>
  <si>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</si>
  <si>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</si>
  <si>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</si>
  <si>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</si>
  <si>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</si>
  <si>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</si>
  <si>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</si>
  <si>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</si>
  <si>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</si>
  <si>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</si>
  <si>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</si>
  <si>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</si>
  <si>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</si>
  <si>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</si>
  <si>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</si>
  <si>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</si>
  <si>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</si>
  <si>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</si>
  <si>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</si>
  <si>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</si>
  <si>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</si>
  <si>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</si>
  <si>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</si>
  <si>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</si>
  <si>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</si>
  <si>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</si>
  <si>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</si>
  <si>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</si>
  <si>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</si>
  <si>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</si>
  <si>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</si>
  <si>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</si>
  <si>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</si>
  <si>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</si>
  <si>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</si>
  <si>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</si>
  <si>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</si>
  <si>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</si>
  <si>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</si>
  <si>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</si>
  <si>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</si>
  <si>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</si>
  <si>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</si>
  <si>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</si>
  <si>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</si>
  <si>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</si>
  <si>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</si>
  <si>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</si>
  <si>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</si>
  <si>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</si>
  <si>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</si>
  <si>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</si>
  <si>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</si>
  <si>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</si>
  <si>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</si>
  <si>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</si>
  <si>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</si>
  <si>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</si>
  <si>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</si>
  <si>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</si>
  <si>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</si>
  <si>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</si>
  <si>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</si>
  <si>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</si>
  <si>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</si>
  <si>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</si>
  <si>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</si>
  <si>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</si>
  <si>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</si>
  <si>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</si>
  <si>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</si>
  <si>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</si>
  <si>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</si>
  <si>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</si>
  <si>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</si>
  <si>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</si>
  <si>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</si>
  <si>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</si>
  <si>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</si>
  <si>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</si>
  <si>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</si>
  <si>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</si>
  <si>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</si>
  <si>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</si>
  <si>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</si>
  <si>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</si>
  <si>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</si>
  <si>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</si>
  <si>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</si>
  <si>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</si>
  <si>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</si>
  <si>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</si>
  <si>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</si>
  <si>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</si>
  <si>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</si>
  <si>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</si>
  <si>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</si>
  <si>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</si>
  <si>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</si>
  <si>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</si>
  <si>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</si>
  <si>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</si>
  <si>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</si>
  <si>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</si>
  <si>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</si>
  <si>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</si>
  <si>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</si>
  <si>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</si>
  <si>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</si>
  <si>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</si>
  <si>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</si>
  <si>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</si>
  <si>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</si>
  <si>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</si>
  <si>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</si>
  <si>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</si>
  <si>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</si>
  <si>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</si>
  <si>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</si>
  <si>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</si>
  <si>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</si>
  <si>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</si>
  <si>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</si>
  <si>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</si>
  <si>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</si>
  <si>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</si>
  <si>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</si>
  <si>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</si>
  <si>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</si>
  <si>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</si>
  <si>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</si>
  <si>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</si>
  <si>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</si>
  <si>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</si>
  <si>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</si>
  <si>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</si>
  <si>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</si>
  <si>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</si>
  <si>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</si>
  <si>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</si>
  <si>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</si>
  <si>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</si>
  <si>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</si>
  <si>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</si>
  <si>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</si>
  <si>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</si>
  <si>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</si>
  <si>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</si>
  <si>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</si>
  <si>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</si>
  <si>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</si>
  <si>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</si>
  <si>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</si>
  <si>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</si>
  <si>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</si>
  <si>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</si>
  <si>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</si>
  <si>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</si>
  <si>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</si>
  <si>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</si>
  <si>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</si>
  <si>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</si>
  <si>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</si>
  <si>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</si>
  <si>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</si>
  <si>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</si>
  <si>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</si>
  <si>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</si>
  <si>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</si>
  <si>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</si>
  <si>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</si>
  <si>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</si>
  <si>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</si>
  <si>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</si>
  <si>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</si>
  <si>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</si>
  <si>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</si>
  <si>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</si>
  <si>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</si>
  <si>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</si>
  <si>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</si>
  <si>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</si>
  <si>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</si>
  <si>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</si>
  <si>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</si>
  <si>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</si>
  <si>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</si>
  <si>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</si>
  <si>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</si>
  <si>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</si>
  <si>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</si>
  <si>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</si>
  <si>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</si>
  <si>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</si>
  <si>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</si>
  <si>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</si>
  <si>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</si>
  <si>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</si>
  <si>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</si>
  <si>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</si>
  <si>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</si>
  <si>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</si>
  <si>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</si>
  <si>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</si>
  <si>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</si>
  <si>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</si>
  <si>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</si>
  <si>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</si>
  <si>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</si>
  <si>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</si>
  <si>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</si>
  <si>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</si>
  <si>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</si>
  <si>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</si>
  <si>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</si>
  <si>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</si>
  <si>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</si>
  <si>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</si>
  <si>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</si>
  <si>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</si>
  <si>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</si>
  <si>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</si>
  <si>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</si>
  <si>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</si>
  <si>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</si>
  <si>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</si>
  <si>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</si>
  <si>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</si>
  <si>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</si>
  <si>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</si>
  <si>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</si>
  <si>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</si>
  <si>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</si>
  <si>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</si>
  <si>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</si>
  <si>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</si>
  <si>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</si>
  <si>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</si>
  <si>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</si>
  <si>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</si>
  <si>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</si>
  <si>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</si>
  <si>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</si>
  <si>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</si>
  <si>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</si>
  <si>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</si>
  <si>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</si>
  <si>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</si>
  <si>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</si>
  <si>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</si>
  <si>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</si>
  <si>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</si>
  <si>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</si>
  <si>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</si>
  <si>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</si>
  <si>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</si>
  <si>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</si>
  <si>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</si>
  <si>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</si>
  <si>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</si>
  <si>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</si>
  <si>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</si>
  <si>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</si>
  <si>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</si>
  <si>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</si>
  <si>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</si>
  <si>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</si>
  <si>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</si>
  <si>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</si>
  <si>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</si>
  <si>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</si>
  <si>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</si>
  <si>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</si>
  <si>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</si>
  <si>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</si>
  <si>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</si>
  <si>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</si>
  <si>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</si>
  <si>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</si>
  <si>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</si>
  <si>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</si>
  <si>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</si>
  <si>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</si>
  <si>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</si>
  <si>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</si>
  <si>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</si>
  <si>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</si>
  <si>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</si>
  <si>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</si>
  <si>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</si>
  <si>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</si>
  <si>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</si>
  <si>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</si>
  <si>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</si>
  <si>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</si>
  <si>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</si>
  <si>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</si>
  <si>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</si>
  <si>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</si>
  <si>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</si>
  <si>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</si>
  <si>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</si>
  <si>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</si>
  <si>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</si>
  <si>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</si>
  <si>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</si>
  <si>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</si>
  <si>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</si>
  <si>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</si>
  <si>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</si>
  <si>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</si>
  <si>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</si>
  <si>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</si>
  <si>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</si>
  <si>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</si>
  <si>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</si>
  <si>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</si>
  <si>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</si>
  <si>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</si>
  <si>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</si>
  <si>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</si>
  <si>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</si>
  <si>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</si>
  <si>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</si>
  <si>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</si>
  <si>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</si>
  <si>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</si>
  <si>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</si>
  <si>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</si>
  <si>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</si>
  <si>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</si>
  <si>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</si>
  <si>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</si>
  <si>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</si>
  <si>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</si>
  <si>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</si>
  <si>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</si>
  <si>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</si>
  <si>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</si>
  <si>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</si>
  <si>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</si>
  <si>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</si>
  <si>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</si>
  <si>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</si>
  <si>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</si>
  <si>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</si>
  <si>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</si>
  <si>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</si>
  <si>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</si>
  <si>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</si>
  <si>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</si>
  <si>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</si>
  <si>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</si>
  <si>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</si>
  <si>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</si>
  <si>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</si>
  <si>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</si>
  <si>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</si>
  <si>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</si>
  <si>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</si>
  <si>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</si>
  <si>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</si>
  <si>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</si>
  <si>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</si>
  <si>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</si>
  <si>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</si>
  <si>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</si>
  <si>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</si>
  <si>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</si>
  <si>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</si>
  <si>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</si>
  <si>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</si>
  <si>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</si>
  <si>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</si>
  <si>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</si>
  <si>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</si>
  <si>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</si>
  <si>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</si>
  <si>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</si>
  <si>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</si>
  <si>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</si>
  <si>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</si>
  <si>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</si>
  <si>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</si>
  <si>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</si>
  <si>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</si>
  <si>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</si>
  <si>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</si>
  <si>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</si>
  <si>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</si>
  <si>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</si>
  <si>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</si>
  <si>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</si>
  <si>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</si>
  <si>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</si>
  <si>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</si>
  <si>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</si>
  <si>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</si>
  <si>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</si>
  <si>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</si>
  <si>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</si>
  <si>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</si>
  <si>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</si>
  <si>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</si>
  <si>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</si>
  <si>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</si>
  <si>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</si>
  <si>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</si>
  <si>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</si>
  <si>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</si>
  <si>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</si>
  <si>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</si>
  <si>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</si>
  <si>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</si>
  <si>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</si>
  <si>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</si>
  <si>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</si>
  <si>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</si>
  <si>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</si>
  <si>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</si>
  <si>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</si>
  <si>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</si>
  <si>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</si>
  <si>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</si>
  <si>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</si>
  <si>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</si>
  <si>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</si>
  <si>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</si>
  <si>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</si>
  <si>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</si>
  <si>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</si>
  <si>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</si>
  <si>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</si>
  <si>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</si>
  <si>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</si>
  <si>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</si>
  <si>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</si>
  <si>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</si>
  <si>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</si>
  <si>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</si>
  <si>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</si>
  <si>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</si>
  <si>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</si>
  <si>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</si>
  <si>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</si>
  <si>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</si>
  <si>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</si>
  <si>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</si>
  <si>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</si>
  <si>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</si>
  <si>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</si>
  <si>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</si>
  <si>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</si>
  <si>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</si>
  <si>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</si>
  <si>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</si>
  <si>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</si>
  <si>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</si>
  <si>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</si>
  <si>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</si>
  <si>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</si>
  <si>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</si>
  <si>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</si>
  <si>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</si>
  <si>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</si>
  <si>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</si>
  <si>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</si>
  <si>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</si>
  <si>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</si>
  <si>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</si>
  <si>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</si>
  <si>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</si>
  <si>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</si>
  <si>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</si>
  <si>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</si>
  <si>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</si>
  <si>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</si>
  <si>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</si>
  <si>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</si>
  <si>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</si>
  <si>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</si>
  <si>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</si>
  <si>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</si>
  <si>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</si>
  <si>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</si>
  <si>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</si>
  <si>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</si>
  <si>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</si>
  <si>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</si>
  <si>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</si>
  <si>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</si>
  <si>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</si>
  <si>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</si>
  <si>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</si>
  <si>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</si>
  <si>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</si>
  <si>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</si>
  <si>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</si>
  <si>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</si>
  <si>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</si>
  <si>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</si>
  <si>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</si>
  <si>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</si>
  <si>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</si>
  <si>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</si>
  <si>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</si>
  <si>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</si>
  <si>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</si>
  <si>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</si>
  <si>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</si>
  <si>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</si>
  <si>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</si>
  <si>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</si>
  <si>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</si>
  <si>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</si>
  <si>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</si>
  <si>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</si>
  <si>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</si>
  <si>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</si>
  <si>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</si>
  <si>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</si>
  <si>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</si>
  <si>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</si>
  <si>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</si>
  <si>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</si>
  <si>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</si>
  <si>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</si>
  <si>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</si>
  <si>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</si>
  <si>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</si>
  <si>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</si>
  <si>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</si>
  <si>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</si>
  <si>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</si>
  <si>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</si>
  <si>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</si>
  <si>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</si>
  <si>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</si>
  <si>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</si>
  <si>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</si>
  <si>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</si>
  <si>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</si>
  <si>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</si>
  <si>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</si>
  <si>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</si>
  <si>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</si>
  <si>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</si>
  <si>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</si>
  <si>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</si>
  <si>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</si>
  <si>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</si>
  <si>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</si>
  <si>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</si>
  <si>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</si>
  <si>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</si>
  <si>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</si>
  <si>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</si>
  <si>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</si>
  <si>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</si>
  <si>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</si>
  <si>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</si>
  <si>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</si>
  <si>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</si>
  <si>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</si>
  <si>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</si>
  <si>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</si>
  <si>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</si>
  <si>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</si>
  <si>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</si>
  <si>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</si>
  <si>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</si>
  <si>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</si>
  <si>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</si>
  <si>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</si>
  <si>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</si>
  <si>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</si>
  <si>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</si>
  <si>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</si>
  <si>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</si>
  <si>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</si>
  <si>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</si>
  <si>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</si>
  <si>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</si>
  <si>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</si>
  <si>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</si>
  <si>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</si>
  <si>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</si>
  <si>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</si>
  <si>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</si>
  <si>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</si>
  <si>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</si>
  <si>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</si>
  <si>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</si>
  <si>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</si>
  <si>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</si>
  <si>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</si>
  <si>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</si>
  <si>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</si>
  <si>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</si>
  <si>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</si>
  <si>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</si>
  <si>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</si>
  <si>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</si>
  <si>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</si>
  <si>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</si>
  <si>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</si>
  <si>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</si>
  <si>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</si>
  <si>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</si>
  <si>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</si>
  <si>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</si>
  <si>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</si>
  <si>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</si>
  <si>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</si>
  <si>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</si>
  <si>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</si>
  <si>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</si>
  <si>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</si>
  <si>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</si>
  <si>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</si>
  <si>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</si>
  <si>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</si>
  <si>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</si>
  <si>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</si>
  <si>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</si>
  <si>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</si>
  <si>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</si>
  <si>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</si>
  <si>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</si>
  <si>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</si>
  <si>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</si>
  <si>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</si>
  <si>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</si>
  <si>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</si>
  <si>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</si>
  <si>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</si>
  <si>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</si>
  <si>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</si>
  <si>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</si>
  <si>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</si>
  <si>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</si>
  <si>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</si>
  <si>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</si>
  <si>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</si>
  <si>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</si>
  <si>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</si>
  <si>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</si>
  <si>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</si>
  <si>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</si>
  <si>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</si>
  <si>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</si>
  <si>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</si>
  <si>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</si>
  <si>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</si>
  <si>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</si>
  <si>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</si>
  <si>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</si>
  <si>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</si>
  <si>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</si>
  <si>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</si>
  <si>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</si>
  <si>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</si>
  <si>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</si>
  <si>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</si>
  <si>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</si>
  <si>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</si>
  <si>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</si>
  <si>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</si>
  <si>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</si>
  <si>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</si>
  <si>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</si>
  <si>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</si>
  <si>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</si>
  <si>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</si>
  <si>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</si>
  <si>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</si>
  <si>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</si>
  <si>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</si>
  <si>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</si>
  <si>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</si>
  <si>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</si>
  <si>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</si>
  <si>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</si>
  <si>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</si>
  <si>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</si>
  <si>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</si>
  <si>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</si>
  <si>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</si>
  <si>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</si>
  <si>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</si>
  <si>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</si>
  <si>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</si>
  <si>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</si>
  <si>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</si>
  <si>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</si>
  <si>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</si>
  <si>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</si>
  <si>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</si>
  <si>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</si>
  <si>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</si>
  <si>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</si>
  <si>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</si>
  <si>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</si>
  <si>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</si>
  <si>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</si>
  <si>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</si>
  <si>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</si>
  <si>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</si>
  <si>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</si>
  <si>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</si>
  <si>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</si>
  <si>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</si>
  <si>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</si>
  <si>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</si>
  <si>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</si>
  <si>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</si>
  <si>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</si>
  <si>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</si>
  <si>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</si>
  <si>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</si>
  <si>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</si>
  <si>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</si>
  <si>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</si>
  <si>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</si>
  <si>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</si>
  <si>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</si>
  <si>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</si>
  <si>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</si>
  <si>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</si>
  <si>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</si>
  <si>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</si>
  <si>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</si>
  <si>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</si>
  <si>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</si>
  <si>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</si>
  <si>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</si>
  <si>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</si>
  <si>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</si>
  <si>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</si>
  <si>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</si>
  <si>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</si>
  <si>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</si>
  <si>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</si>
  <si>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</si>
  <si>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</si>
  <si>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</si>
  <si>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</si>
  <si>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</si>
  <si>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</si>
  <si>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</si>
  <si>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</si>
  <si>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</si>
  <si>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</si>
  <si>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</si>
  <si>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</si>
  <si>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</si>
  <si>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</si>
  <si>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</si>
  <si>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</si>
  <si>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</si>
  <si>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</si>
  <si>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</si>
  <si>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</si>
  <si>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</si>
  <si>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</si>
  <si>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</si>
  <si>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</si>
  <si>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</si>
  <si>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</si>
  <si>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</si>
  <si>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</si>
  <si>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</si>
  <si>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</si>
  <si>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</si>
  <si>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</si>
  <si>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</si>
  <si>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</si>
  <si>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</si>
  <si>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</si>
  <si>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</si>
  <si>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</si>
  <si>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</si>
  <si>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</si>
  <si>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</si>
  <si>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</si>
  <si>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</si>
  <si>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</si>
  <si>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</si>
  <si>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</si>
  <si>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</si>
  <si>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</si>
  <si>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</si>
  <si>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</si>
  <si>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</si>
  <si>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</si>
  <si>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</si>
  <si>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</si>
  <si>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</si>
  <si>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</si>
  <si>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</si>
  <si>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</si>
  <si>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</si>
  <si>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</si>
  <si>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</si>
  <si>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</si>
  <si>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</si>
  <si>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</si>
  <si>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</si>
  <si>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</si>
  <si>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</si>
  <si>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</si>
  <si>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</si>
  <si>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</si>
  <si>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</si>
  <si>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</si>
  <si>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</si>
  <si>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</si>
  <si>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</si>
  <si>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</si>
  <si>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</si>
  <si>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</si>
  <si>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</si>
  <si>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</si>
  <si>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</si>
  <si>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</si>
  <si>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</si>
  <si>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</si>
  <si>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</si>
  <si>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</si>
  <si>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</si>
  <si>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</si>
  <si>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</si>
  <si>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</si>
  <si>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</si>
  <si>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</si>
  <si>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</si>
  <si>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</si>
  <si>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</si>
  <si>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</si>
  <si>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</si>
  <si>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</si>
  <si>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</si>
  <si>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</si>
  <si>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</si>
  <si>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</si>
  <si>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</si>
  <si>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</si>
  <si>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</si>
  <si>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</si>
  <si>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</si>
  <si>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</si>
  <si>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</si>
  <si>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</si>
  <si>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</si>
  <si>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</si>
  <si>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</si>
  <si>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</si>
  <si>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</si>
  <si>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</si>
  <si>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</si>
  <si>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</si>
  <si>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</si>
  <si>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</si>
  <si>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</si>
  <si>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</si>
  <si>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</si>
  <si>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</si>
  <si>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</si>
  <si>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</si>
  <si>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</si>
  <si>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</si>
  <si>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</si>
  <si>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</si>
  <si>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</si>
  <si>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</si>
  <si>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</si>
  <si>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</si>
  <si>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</si>
  <si>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</si>
  <si>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</si>
  <si>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</si>
  <si>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</si>
  <si>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</si>
  <si>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</si>
  <si>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</si>
  <si>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</si>
  <si>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</si>
  <si>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</si>
  <si>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</si>
  <si>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</si>
  <si>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</si>
  <si>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</si>
  <si>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</si>
  <si>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</si>
  <si>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</si>
  <si>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</si>
  <si>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</si>
  <si>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</si>
  <si>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</si>
  <si>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</si>
  <si>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</si>
  <si>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</si>
  <si>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</si>
  <si>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</si>
  <si>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</si>
  <si>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</si>
  <si>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</si>
  <si>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</si>
  <si>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</si>
  <si>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</si>
  <si>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</si>
  <si>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</si>
  <si>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</si>
  <si>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</si>
  <si>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</si>
  <si>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</si>
  <si>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</si>
  <si>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</si>
  <si>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</si>
  <si>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</si>
  <si>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</si>
  <si>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</si>
  <si>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</si>
  <si>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</si>
  <si>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</si>
  <si>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</si>
  <si>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</si>
  <si>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</si>
  <si>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</si>
  <si>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</si>
  <si>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</si>
  <si>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</si>
  <si>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</si>
  <si>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</si>
  <si>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</si>
  <si>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</si>
  <si>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</si>
  <si>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</si>
  <si>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</si>
  <si>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</si>
  <si>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</si>
  <si>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</si>
  <si>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</si>
  <si>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</si>
  <si>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</si>
  <si>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</si>
  <si>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</si>
  <si>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</si>
  <si>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</si>
  <si>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</si>
  <si>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</si>
  <si>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</si>
  <si>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</si>
  <si>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</si>
  <si>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</si>
  <si>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</si>
  <si>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</si>
  <si>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</si>
  <si>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</si>
  <si>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</si>
  <si>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</si>
  <si>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</si>
  <si>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</si>
  <si>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</si>
  <si>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</si>
  <si>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</si>
  <si>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</si>
  <si>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</si>
  <si>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</si>
  <si>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</si>
  <si>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</si>
  <si>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</si>
  <si>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</si>
  <si>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</si>
  <si>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</si>
  <si>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</si>
  <si>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</si>
  <si>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</si>
  <si>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</si>
  <si>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</si>
  <si>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</si>
  <si>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</si>
  <si>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</si>
  <si>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</si>
  <si>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</si>
  <si>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</si>
  <si>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</si>
  <si>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</si>
  <si>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</si>
  <si>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</si>
  <si>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</si>
  <si>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</si>
  <si>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</si>
  <si>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</si>
  <si>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</si>
  <si>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</si>
  <si>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</si>
  <si>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</si>
  <si>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</si>
  <si>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</si>
  <si>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</si>
  <si>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</si>
  <si>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</si>
  <si>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</si>
  <si>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</si>
  <si>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</si>
  <si>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</si>
  <si>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</si>
  <si>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</si>
  <si>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</si>
  <si>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</si>
  <si>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</si>
  <si>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</si>
  <si>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</si>
  <si>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</si>
  <si>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</si>
  <si>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</si>
  <si>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</si>
  <si>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</si>
  <si>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</si>
  <si>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</si>
  <si>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</si>
  <si>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</si>
  <si>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</si>
  <si>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</si>
  <si>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</si>
  <si>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</si>
  <si>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</si>
  <si>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</si>
  <si>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</si>
  <si>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</si>
  <si>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</si>
  <si>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</si>
  <si>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</si>
  <si>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</si>
  <si>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</si>
  <si>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</si>
  <si>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</si>
  <si>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</si>
  <si>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</si>
  <si>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</si>
  <si>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</si>
  <si>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</si>
  <si>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</si>
  <si>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</si>
  <si>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</si>
  <si>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</si>
  <si>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</si>
  <si>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</si>
  <si>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</si>
  <si>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</si>
  <si>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</si>
  <si>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</si>
  <si>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</si>
  <si>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</si>
  <si>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</si>
  <si>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</si>
  <si>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</si>
  <si>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</si>
  <si>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</si>
  <si>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</si>
  <si>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</si>
  <si>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</si>
  <si>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</si>
  <si>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</si>
  <si>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</si>
  <si>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</si>
  <si>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</si>
  <si>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</si>
  <si>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</si>
  <si>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</si>
  <si>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</si>
  <si>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</si>
  <si>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</si>
  <si>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</si>
  <si>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</si>
  <si>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</si>
  <si>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</si>
  <si>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</si>
  <si>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</si>
  <si>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</si>
  <si>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</si>
  <si>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</si>
  <si>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</si>
  <si>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</si>
  <si>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</si>
  <si>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</si>
  <si>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</si>
  <si>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</si>
  <si>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</si>
  <si>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</si>
  <si>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</si>
  <si>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</si>
  <si>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</si>
  <si>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</si>
  <si>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</si>
  <si>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</si>
  <si>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</si>
  <si>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</si>
  <si>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</si>
  <si>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</si>
  <si>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</si>
  <si>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</si>
  <si>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</si>
  <si>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</si>
  <si>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</si>
  <si>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</si>
  <si>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</si>
  <si>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</si>
  <si>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</si>
  <si>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</si>
  <si>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</si>
  <si>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</si>
  <si>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</si>
  <si>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</si>
  <si>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</si>
  <si>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</si>
  <si>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</si>
  <si>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</si>
  <si>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</si>
  <si>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</si>
  <si>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</si>
  <si>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</si>
  <si>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</si>
  <si>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</si>
  <si>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</si>
  <si>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</si>
  <si>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</si>
  <si>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</si>
  <si>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</si>
  <si>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</si>
  <si>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</si>
  <si>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</si>
  <si>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</si>
  <si>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</si>
  <si>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</si>
  <si>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</si>
  <si>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</si>
  <si>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</si>
  <si>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</si>
  <si>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</si>
  <si>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</si>
  <si>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</si>
  <si>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</si>
  <si>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</si>
  <si>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</si>
  <si>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</si>
  <si>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</si>
  <si>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</si>
  <si>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</si>
  <si>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</si>
  <si>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</si>
  <si>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</si>
  <si>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</si>
  <si>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</si>
  <si>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</si>
  <si>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</si>
  <si>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</si>
  <si>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</si>
  <si>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</si>
  <si>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</si>
  <si>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</si>
  <si>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</si>
  <si>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</si>
  <si>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</si>
  <si>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</si>
  <si>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</si>
  <si>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</si>
  <si>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</si>
  <si>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</si>
  <si>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</si>
  <si>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</si>
  <si>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</si>
  <si>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</si>
  <si>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</si>
  <si>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</si>
  <si>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</si>
  <si>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</si>
  <si>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</si>
  <si>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</si>
  <si>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</si>
  <si>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</si>
  <si>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</si>
  <si>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</si>
  <si>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</si>
  <si>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</si>
  <si>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</si>
  <si>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</si>
  <si>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</si>
  <si>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</si>
  <si>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</si>
  <si>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</si>
  <si>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</si>
  <si>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</si>
  <si>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</si>
  <si>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</si>
  <si>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</si>
  <si>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</si>
  <si>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</si>
  <si>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</si>
  <si>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</si>
  <si>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</si>
  <si>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</si>
  <si>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</si>
  <si>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</si>
  <si>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</si>
  <si>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</si>
  <si>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</si>
  <si>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</si>
  <si>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</si>
  <si>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</si>
  <si>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</si>
  <si>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</si>
  <si>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</si>
  <si>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</si>
  <si>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</si>
  <si>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</si>
  <si>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</si>
  <si>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</si>
  <si>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</si>
  <si>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</si>
  <si>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</si>
  <si>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</si>
  <si>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</si>
  <si>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</si>
  <si>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</si>
  <si>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</si>
  <si>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</si>
  <si>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</si>
  <si>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</si>
  <si>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</si>
  <si>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</si>
  <si>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</si>
  <si>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</si>
  <si>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</si>
  <si>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</si>
  <si>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</si>
  <si>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</si>
  <si>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</si>
  <si>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</si>
  <si>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</si>
  <si>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</si>
  <si>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</si>
  <si>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</si>
  <si>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</si>
  <si>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</si>
  <si>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</si>
  <si>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</si>
  <si>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</si>
  <si>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</si>
  <si>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</si>
  <si>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</si>
  <si>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</si>
  <si>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</si>
  <si>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</si>
  <si>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</si>
  <si>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</si>
  <si>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</si>
  <si>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</si>
  <si>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</si>
  <si>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</si>
  <si>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</si>
  <si>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</si>
  <si>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</si>
  <si>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</si>
  <si>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</si>
  <si>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</si>
  <si>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</si>
  <si>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</si>
  <si>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</si>
  <si>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</si>
  <si>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</si>
  <si>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</si>
  <si>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</si>
  <si>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</si>
  <si>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</si>
  <si>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</si>
  <si>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</si>
  <si>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</si>
  <si>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</si>
  <si>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</si>
  <si>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</si>
  <si>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</si>
  <si>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</si>
  <si>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</si>
  <si>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</si>
  <si>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</si>
  <si>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</si>
  <si>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</si>
  <si>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</si>
  <si>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</si>
  <si>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</si>
  <si>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</si>
  <si>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</si>
  <si>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</si>
  <si>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</si>
  <si>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</si>
  <si>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</si>
  <si>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</si>
  <si>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</si>
  <si>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</si>
  <si>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</si>
  <si>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</si>
  <si>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</si>
  <si>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</si>
  <si>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</si>
  <si>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</si>
  <si>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</si>
  <si>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</si>
  <si>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</si>
  <si>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</si>
  <si>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</si>
  <si>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</si>
  <si>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</si>
  <si>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</si>
  <si>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</si>
  <si>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</si>
  <si>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</si>
  <si>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</si>
  <si>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</si>
  <si>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</si>
  <si>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</si>
  <si>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</si>
  <si>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</si>
  <si>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</si>
  <si>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</si>
  <si>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</si>
  <si>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</si>
  <si>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</si>
  <si>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</si>
  <si>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</si>
  <si>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</si>
  <si>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</si>
  <si>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</si>
  <si>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</si>
  <si>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</si>
  <si>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</si>
  <si>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</si>
  <si>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</si>
  <si>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</si>
  <si>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</si>
  <si>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</si>
  <si>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</si>
  <si>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</si>
  <si>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</si>
  <si>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</si>
  <si>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</si>
  <si>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</si>
  <si>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</si>
  <si>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</si>
  <si>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</si>
  <si>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</si>
  <si>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</si>
  <si>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</si>
  <si>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</si>
  <si>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</si>
  <si>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</si>
  <si>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</si>
  <si>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</si>
  <si>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</si>
  <si>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</si>
  <si>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</si>
  <si>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</si>
  <si>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</si>
  <si>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</si>
  <si>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</si>
  <si>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</si>
  <si>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</si>
  <si>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</si>
  <si>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</si>
  <si>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</si>
  <si>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</si>
  <si>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</si>
  <si>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</si>
  <si>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</si>
  <si>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</si>
  <si>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</si>
  <si>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</si>
  <si>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</si>
  <si>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</si>
  <si>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</si>
  <si>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</si>
  <si>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</si>
  <si>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</si>
  <si>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</si>
  <si>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</si>
  <si>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</si>
  <si>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</si>
  <si>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</si>
  <si>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</si>
  <si>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</si>
  <si>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</si>
  <si>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</si>
  <si>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</si>
  <si>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</si>
  <si>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</si>
  <si>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</si>
  <si>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</si>
  <si>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</si>
  <si>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</si>
  <si>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</si>
  <si>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</si>
  <si>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</si>
  <si>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</si>
  <si>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</si>
  <si>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</si>
  <si>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</si>
  <si>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</si>
  <si>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</si>
  <si>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</si>
  <si>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</si>
  <si>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</si>
  <si>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</si>
  <si>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</si>
  <si>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</si>
  <si>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</si>
  <si>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</si>
  <si>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</si>
  <si>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</si>
  <si>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</si>
  <si>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</si>
  <si>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</si>
  <si>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</si>
  <si>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</si>
  <si>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</si>
  <si>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</si>
  <si>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</si>
  <si>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</si>
  <si>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</si>
  <si>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</si>
  <si>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</si>
  <si>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</si>
  <si>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</si>
  <si>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</si>
  <si>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</si>
  <si>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</si>
  <si>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</si>
  <si>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</si>
  <si>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</si>
  <si>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</si>
  <si>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</si>
  <si>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</si>
  <si>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</si>
  <si>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</si>
  <si>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</si>
  <si>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</si>
  <si>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</si>
  <si>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</si>
  <si>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</si>
  <si>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</si>
  <si>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</si>
  <si>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</si>
  <si>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</si>
  <si>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</si>
  <si>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</si>
  <si>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</si>
  <si>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</si>
  <si>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</si>
  <si>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</si>
  <si>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</si>
  <si>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</si>
  <si>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</si>
  <si>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</si>
  <si>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</si>
  <si>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</si>
  <si>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</si>
  <si>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</si>
  <si>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</si>
  <si>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</si>
  <si>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</si>
  <si>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</si>
  <si>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</si>
  <si>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</si>
  <si>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</si>
  <si>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</si>
  <si>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</si>
  <si>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</si>
  <si>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</si>
  <si>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</si>
  <si>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</si>
  <si>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</si>
  <si>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</si>
  <si>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</si>
  <si>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</si>
  <si>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</si>
  <si>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</si>
  <si>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</si>
  <si>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</si>
  <si>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</si>
  <si>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</si>
  <si>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</si>
  <si>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</si>
  <si>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</si>
  <si>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</si>
  <si>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</si>
  <si>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</si>
  <si>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</si>
  <si>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</si>
  <si>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</si>
  <si>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</si>
  <si>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</si>
  <si>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</si>
  <si>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</si>
  <si>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</si>
  <si>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</si>
  <si>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</si>
  <si>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</si>
  <si>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</si>
  <si>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</si>
  <si>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</si>
  <si>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</si>
  <si>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</si>
  <si>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</si>
  <si>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</si>
  <si>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</si>
  <si>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</si>
  <si>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</si>
  <si>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</si>
  <si>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</si>
  <si>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</si>
  <si>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</si>
  <si>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</si>
  <si>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</si>
  <si>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</si>
  <si>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</si>
  <si>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</si>
  <si>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</si>
  <si>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</si>
  <si>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</si>
  <si>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</si>
  <si>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</si>
  <si>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</si>
  <si>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</si>
  <si>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</si>
  <si>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</si>
  <si>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</si>
  <si>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</si>
  <si>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</si>
  <si>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</si>
  <si>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</si>
  <si>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</si>
  <si>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</si>
  <si>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</si>
  <si>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</si>
  <si>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</si>
  <si>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</si>
  <si>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</si>
  <si>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</si>
  <si>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</si>
  <si>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</si>
  <si>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</si>
  <si>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</si>
  <si>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</si>
  <si>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</si>
  <si>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</si>
  <si>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</si>
  <si>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</si>
  <si>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</si>
  <si>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</si>
  <si>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</si>
  <si>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</si>
  <si>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</si>
  <si>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</si>
  <si>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</si>
  <si>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</si>
  <si>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</si>
  <si>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</si>
  <si>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</si>
  <si>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</si>
  <si>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</si>
  <si>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</si>
  <si>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</si>
  <si>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</si>
  <si>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</si>
  <si>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</si>
  <si>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</si>
  <si>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</si>
  <si>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</si>
  <si>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</si>
  <si>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</si>
  <si>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</si>
  <si>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</si>
  <si>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</si>
  <si>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</si>
  <si>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</si>
  <si>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</si>
  <si>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</si>
  <si>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</si>
  <si>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</si>
  <si>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</si>
  <si>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</si>
  <si>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</si>
  <si>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</si>
  <si>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</si>
  <si>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</si>
  <si>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</si>
  <si>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</si>
  <si>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</si>
  <si>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</si>
  <si>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</si>
  <si>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</si>
  <si>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</si>
  <si>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</si>
  <si>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</si>
  <si>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</si>
  <si>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</si>
  <si>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</si>
  <si>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</si>
  <si>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</si>
  <si>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</si>
  <si>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</si>
  <si>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</si>
  <si>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</si>
  <si>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</si>
  <si>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</si>
  <si>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</si>
  <si>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</si>
  <si>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</si>
  <si>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</si>
  <si>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</si>
  <si>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</si>
  <si>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</si>
  <si>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</si>
  <si>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</si>
  <si>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</si>
  <si>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</si>
  <si>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</si>
  <si>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</si>
  <si>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</si>
  <si>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</si>
  <si>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</si>
  <si>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</si>
  <si>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</si>
  <si>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</si>
  <si>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</si>
  <si>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</si>
  <si>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</si>
  <si>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</si>
  <si>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</si>
  <si>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</si>
  <si>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</si>
  <si>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</si>
  <si>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</si>
  <si>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</si>
  <si>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</si>
  <si>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</si>
  <si>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</si>
  <si>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</si>
  <si>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</si>
  <si>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</si>
  <si>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</si>
  <si>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</si>
  <si>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</si>
  <si>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</si>
  <si>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</si>
  <si>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</si>
  <si>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</si>
  <si>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</si>
  <si>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</si>
  <si>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</si>
  <si>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</si>
  <si>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</si>
  <si>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</si>
  <si>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</si>
  <si>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</si>
  <si>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</si>
  <si>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</si>
  <si>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</si>
  <si>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</si>
  <si>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</si>
  <si>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</si>
  <si>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</si>
  <si>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</si>
  <si>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</si>
  <si>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</si>
  <si>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</si>
  <si>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</si>
  <si>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</si>
  <si>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</si>
  <si>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</si>
  <si>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</si>
  <si>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</si>
  <si>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</si>
  <si>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</si>
  <si>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</si>
  <si>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</si>
  <si>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</si>
  <si>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</si>
  <si>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</si>
  <si>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</si>
  <si>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</si>
  <si>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</si>
  <si>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</si>
  <si>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</si>
  <si>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</si>
  <si>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</si>
  <si>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</si>
  <si>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</si>
  <si>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</si>
  <si>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</si>
  <si>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</si>
  <si>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</si>
  <si>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</si>
  <si>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</si>
  <si>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</si>
  <si>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</si>
  <si>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</si>
  <si>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</si>
  <si>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</si>
  <si>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</si>
  <si>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</si>
  <si>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</si>
  <si>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</si>
  <si>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</si>
  <si>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</si>
  <si>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</si>
  <si>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</si>
  <si>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</si>
  <si>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</si>
  <si>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</si>
  <si>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</si>
  <si>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</si>
  <si>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</si>
  <si>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</si>
  <si>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</si>
  <si>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</si>
  <si>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</si>
  <si>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</si>
  <si>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</si>
  <si>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</si>
  <si>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</si>
  <si>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</si>
  <si>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</si>
  <si>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</si>
  <si>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</si>
  <si>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</si>
  <si>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</si>
  <si>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</si>
  <si>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</si>
  <si>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</si>
  <si>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</si>
  <si>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</si>
  <si>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</si>
  <si>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</si>
  <si>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</si>
  <si>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</si>
  <si>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</si>
  <si>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</si>
  <si>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</si>
  <si>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</si>
  <si>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</si>
  <si>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</si>
  <si>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</si>
  <si>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</si>
  <si>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</si>
  <si>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</si>
  <si>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</si>
  <si>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</si>
  <si>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</si>
  <si>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</si>
  <si>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</si>
  <si>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</si>
  <si>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</si>
  <si>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</si>
  <si>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</si>
  <si>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</si>
  <si>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</si>
  <si>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</si>
  <si>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</si>
  <si>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</si>
  <si>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</si>
  <si>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</si>
  <si>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</si>
  <si>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</si>
  <si>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</si>
  <si>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</si>
  <si>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</si>
  <si>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</si>
  <si>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</si>
  <si>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</si>
  <si>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</si>
  <si>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</si>
  <si>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</si>
  <si>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</si>
  <si>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</si>
  <si>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</si>
  <si>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</si>
  <si>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</si>
  <si>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</si>
  <si>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</si>
  <si>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</si>
  <si>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</si>
  <si>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</si>
  <si>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</si>
  <si>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</si>
  <si>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</si>
  <si>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</si>
  <si>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</si>
  <si>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</si>
  <si>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</si>
  <si>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</si>
  <si>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</si>
  <si>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</si>
  <si>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</si>
  <si>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</si>
  <si>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</si>
  <si>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</si>
  <si>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</si>
  <si>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</si>
  <si>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</si>
  <si>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</si>
  <si>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</si>
  <si>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</si>
  <si>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</si>
  <si>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</si>
  <si>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</si>
  <si>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</si>
  <si>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</si>
  <si>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</si>
  <si>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</si>
  <si>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</si>
  <si>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</si>
  <si>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</si>
  <si>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</si>
  <si>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</si>
  <si>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</si>
  <si>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</si>
  <si>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</si>
  <si>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</si>
  <si>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</si>
  <si>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</si>
  <si>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</si>
  <si>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</si>
  <si>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</si>
  <si>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</si>
  <si>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</si>
  <si>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</si>
  <si>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</si>
  <si>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</si>
  <si>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</si>
  <si>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</si>
  <si>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</si>
  <si>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</si>
  <si>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</si>
  <si>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</si>
  <si>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</si>
  <si>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</si>
  <si>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</si>
  <si>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</si>
  <si>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</si>
  <si>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</si>
  <si>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</si>
  <si>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</si>
  <si>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</si>
  <si>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</si>
  <si>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</si>
  <si>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</si>
  <si>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</si>
  <si>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</si>
  <si>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</si>
  <si>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</si>
  <si>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</si>
  <si>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</si>
  <si>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</si>
  <si>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</si>
  <si>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</si>
  <si>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</si>
  <si>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</si>
  <si>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</si>
  <si>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</si>
  <si>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</si>
  <si>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</si>
  <si>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</si>
  <si>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</si>
  <si>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</si>
  <si>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</si>
  <si>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</si>
  <si>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</si>
  <si>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</si>
  <si>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</si>
  <si>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</si>
  <si>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</si>
  <si>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</si>
  <si>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</si>
  <si>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</si>
  <si>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</si>
  <si>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</si>
  <si>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</si>
  <si>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</si>
  <si>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</si>
  <si>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</si>
  <si>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</si>
  <si>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</si>
  <si>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</si>
  <si>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</si>
  <si>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</si>
  <si>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</si>
  <si>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</si>
  <si>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</si>
  <si>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</si>
  <si>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</si>
  <si>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</si>
  <si>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</si>
  <si>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</si>
  <si>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</si>
  <si>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</si>
  <si>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</si>
  <si>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</si>
  <si>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</si>
  <si>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</si>
  <si>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</si>
  <si>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</si>
  <si>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</si>
  <si>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</si>
  <si>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</si>
  <si>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</si>
  <si>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</si>
  <si>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</si>
  <si>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</si>
  <si>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</si>
  <si>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</si>
  <si>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</si>
  <si>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</si>
  <si>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</si>
  <si>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</si>
  <si>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</si>
  <si>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</si>
  <si>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</si>
  <si>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</si>
  <si>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</si>
  <si>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</si>
  <si>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</si>
  <si>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</si>
  <si>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</si>
  <si>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</si>
  <si>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</si>
  <si>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</si>
  <si>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</si>
  <si>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</si>
  <si>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</si>
  <si>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</si>
  <si>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</si>
  <si>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</si>
  <si>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</si>
  <si>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</si>
  <si>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</si>
  <si>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</si>
  <si>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</si>
  <si>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</si>
  <si>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</si>
  <si>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</si>
  <si>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</si>
  <si>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</si>
  <si>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</si>
  <si>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</si>
  <si>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</si>
  <si>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</si>
  <si>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</si>
  <si>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</si>
  <si>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</si>
  <si>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</si>
  <si>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</si>
  <si>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</si>
  <si>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</si>
  <si>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</si>
  <si>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</si>
  <si>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</si>
  <si>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</si>
  <si>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</si>
  <si>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</si>
  <si>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</si>
  <si>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</si>
  <si>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</si>
  <si>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</si>
  <si>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</si>
  <si>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</si>
  <si>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</si>
  <si>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</si>
  <si>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</si>
  <si>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</si>
  <si>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</si>
  <si>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</si>
  <si>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</si>
  <si>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</si>
  <si>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</si>
  <si>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</si>
  <si>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</si>
  <si>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</si>
  <si>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</si>
  <si>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</si>
  <si>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</si>
  <si>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</si>
  <si>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</si>
  <si>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</si>
  <si>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</si>
  <si>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</si>
  <si>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</si>
  <si>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</si>
  <si>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</si>
  <si>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</si>
  <si>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</si>
  <si>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</si>
  <si>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</si>
  <si>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</si>
  <si>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</si>
  <si>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</si>
  <si>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</si>
  <si>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</si>
  <si>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</si>
  <si>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</si>
  <si>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</si>
  <si>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</si>
  <si>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</si>
  <si>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</si>
  <si>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</si>
  <si>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</si>
  <si>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</si>
  <si>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</si>
  <si>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</si>
  <si>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</si>
  <si>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</si>
  <si>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</si>
  <si>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</si>
  <si>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</si>
  <si>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</si>
  <si>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</si>
  <si>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</si>
  <si>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</si>
  <si>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</si>
  <si>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</si>
  <si>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</si>
  <si>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</si>
  <si>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</si>
  <si>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</si>
  <si>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</si>
  <si>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</si>
  <si>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</si>
  <si>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</si>
  <si>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</si>
  <si>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</si>
  <si>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</si>
  <si>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</si>
  <si>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</si>
  <si>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</si>
  <si>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</si>
  <si>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</si>
  <si>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</si>
  <si>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</si>
  <si>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</si>
  <si>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</si>
  <si>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</si>
  <si>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</si>
  <si>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</si>
  <si>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</si>
  <si>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</si>
  <si>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</si>
  <si>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</si>
  <si>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</si>
  <si>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</si>
  <si>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</si>
  <si>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</si>
  <si>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</si>
  <si>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</si>
  <si>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</si>
  <si>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</si>
  <si>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</si>
  <si>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</si>
  <si>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</si>
  <si>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</si>
  <si>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</si>
  <si>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</si>
  <si>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</si>
  <si>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</si>
  <si>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</si>
  <si>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</si>
  <si>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</si>
  <si>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</si>
  <si>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</si>
  <si>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</si>
  <si>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</si>
  <si>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</si>
  <si>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</si>
  <si>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</si>
  <si>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</si>
  <si>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</si>
  <si>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</si>
  <si>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</si>
  <si>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</si>
  <si>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</si>
  <si>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</si>
  <si>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</si>
  <si>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</si>
  <si>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</si>
  <si>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</si>
  <si>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</si>
  <si>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</si>
  <si>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</si>
  <si>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</si>
  <si>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</si>
  <si>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</si>
  <si>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</si>
  <si>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</si>
  <si>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</si>
  <si>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</si>
  <si>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</si>
  <si>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</si>
  <si>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</si>
  <si>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</si>
  <si>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</si>
  <si>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</si>
  <si>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</si>
  <si>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</si>
  <si>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</si>
  <si>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</si>
  <si>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</si>
  <si>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</si>
  <si>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</si>
  <si>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</si>
  <si>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</si>
  <si>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</si>
  <si>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</si>
  <si>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</si>
  <si>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</si>
  <si>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</si>
  <si>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</si>
  <si>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</si>
  <si>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</si>
  <si>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</si>
  <si>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</si>
  <si>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</si>
  <si>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</si>
  <si>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</si>
  <si>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</si>
  <si>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</si>
  <si>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</si>
  <si>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</si>
  <si>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</si>
  <si>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</si>
  <si>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</si>
  <si>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</si>
  <si>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</si>
  <si>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</si>
  <si>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</si>
  <si>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</si>
  <si>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</si>
  <si>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</si>
  <si>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</si>
  <si>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</si>
  <si>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</si>
  <si>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</si>
  <si>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</si>
  <si>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</si>
  <si>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</si>
  <si>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</si>
  <si>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</si>
  <si>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</si>
  <si>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</si>
  <si>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</si>
  <si>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</si>
  <si>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</si>
  <si>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</si>
  <si>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</si>
  <si>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</si>
  <si>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</si>
  <si>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</si>
  <si>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</si>
  <si>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</si>
  <si>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</si>
  <si>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</si>
  <si>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</si>
  <si>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</si>
  <si>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</si>
  <si>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</si>
  <si>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</si>
  <si>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</si>
  <si>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</si>
  <si>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</si>
  <si>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</si>
  <si>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</si>
  <si>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</si>
  <si>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</si>
  <si>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</si>
  <si>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</si>
  <si>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</si>
  <si>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</si>
  <si>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</si>
  <si>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</si>
  <si>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</si>
  <si>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</si>
  <si>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</si>
  <si>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</si>
  <si>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</si>
  <si>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</si>
  <si>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</si>
  <si>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</si>
  <si>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</si>
  <si>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</si>
  <si>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</si>
  <si>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</si>
  <si>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</si>
  <si>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</si>
  <si>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</si>
  <si>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</si>
  <si>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</si>
  <si>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</si>
  <si>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</si>
  <si>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</si>
  <si>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</si>
  <si>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</si>
  <si>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</si>
  <si>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</si>
  <si>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</si>
  <si>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</si>
  <si>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</si>
  <si>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</si>
  <si>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</si>
  <si>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</si>
  <si>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</si>
  <si>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</si>
  <si>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</si>
  <si>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</si>
  <si>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</si>
  <si>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</si>
  <si>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</si>
  <si>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</si>
  <si>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</si>
  <si>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</si>
  <si>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</si>
  <si>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</si>
  <si>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</si>
  <si>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</si>
  <si>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</si>
  <si>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</si>
  <si>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</si>
  <si>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</si>
  <si>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</si>
  <si>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</si>
  <si>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</si>
  <si>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</si>
  <si>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</si>
  <si>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</si>
  <si>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</si>
  <si>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</si>
  <si>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</si>
  <si>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</si>
  <si>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</si>
  <si>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</si>
  <si>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</si>
  <si>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</si>
  <si>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</si>
  <si>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</si>
  <si>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</si>
  <si>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</si>
  <si>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</si>
  <si>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</si>
  <si>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</si>
  <si>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</si>
  <si>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</si>
  <si>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</si>
  <si>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</si>
  <si>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</si>
  <si>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</si>
  <si>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</si>
  <si>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</si>
  <si>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</si>
  <si>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</si>
  <si>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</si>
  <si>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</si>
  <si>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</si>
  <si>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</si>
  <si>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</si>
  <si>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</si>
  <si>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</si>
  <si>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</si>
  <si>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</si>
  <si>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</si>
  <si>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</si>
  <si>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</si>
  <si>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</si>
  <si>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</si>
  <si>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</si>
  <si>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</si>
  <si>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</si>
  <si>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</si>
  <si>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</si>
  <si>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</si>
  <si>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</si>
  <si>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</si>
  <si>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</si>
  <si>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</si>
  <si>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</si>
  <si>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</si>
  <si>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</si>
  <si>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</si>
  <si>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</si>
  <si>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</si>
  <si>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</si>
  <si>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</si>
  <si>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</si>
  <si>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</si>
  <si>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</si>
  <si>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</si>
  <si>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</si>
  <si>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</si>
  <si>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</si>
  <si>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</si>
  <si>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</si>
  <si>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</si>
  <si>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</si>
  <si>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</si>
  <si>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</si>
  <si>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</si>
  <si>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</si>
  <si>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</si>
  <si>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</si>
  <si>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</si>
  <si>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</si>
  <si>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</si>
  <si>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</si>
  <si>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</si>
  <si>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</si>
  <si>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</si>
  <si>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</si>
  <si>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</si>
  <si>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</si>
  <si>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</si>
  <si>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</si>
  <si>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</si>
  <si>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</si>
  <si>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</si>
  <si>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</si>
  <si>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</si>
  <si>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</si>
  <si>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</si>
  <si>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</si>
  <si>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</si>
  <si>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</si>
  <si>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</si>
  <si>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</si>
  <si>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</si>
  <si>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</si>
  <si>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</si>
  <si>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</si>
  <si>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</si>
  <si>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</si>
  <si>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</si>
  <si>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</si>
  <si>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</si>
  <si>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</si>
  <si>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</si>
  <si>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</si>
  <si>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</si>
  <si>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</si>
  <si>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</si>
  <si>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</si>
  <si>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</si>
  <si>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</si>
  <si>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</si>
  <si>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</si>
  <si>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</si>
  <si>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</si>
  <si>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</si>
  <si>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</si>
  <si>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</si>
  <si>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</si>
  <si>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</si>
  <si>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</si>
  <si>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</si>
  <si>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</si>
  <si>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</si>
  <si>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</si>
  <si>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</si>
  <si>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</si>
  <si>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</si>
  <si>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</si>
  <si>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</si>
  <si>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</si>
  <si>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</si>
  <si>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</si>
  <si>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</si>
  <si>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</si>
  <si>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</si>
  <si>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</si>
  <si>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</si>
  <si>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</si>
  <si>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</si>
  <si>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</si>
  <si>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</si>
  <si>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</si>
  <si>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</si>
  <si>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</si>
  <si>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</si>
  <si>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</si>
  <si>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</si>
  <si>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</si>
  <si>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</si>
  <si>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</si>
  <si>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</si>
  <si>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</si>
  <si>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</si>
  <si>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</si>
  <si>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</si>
  <si>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</si>
  <si>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</si>
  <si>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</si>
  <si>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</si>
  <si>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</si>
  <si>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</si>
  <si>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</si>
  <si>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</si>
  <si>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</si>
  <si>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</si>
  <si>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</si>
  <si>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</si>
  <si>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</si>
  <si>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</si>
  <si>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</si>
  <si>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</si>
  <si>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</si>
  <si>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</si>
  <si>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</si>
  <si>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</si>
  <si>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</si>
  <si>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</si>
  <si>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</si>
  <si>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</si>
  <si>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</si>
  <si>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</si>
  <si>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</si>
  <si>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</si>
  <si>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</si>
  <si>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</si>
  <si>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</si>
  <si>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</si>
  <si>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</si>
  <si>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</si>
  <si>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</si>
  <si>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</si>
  <si>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</si>
  <si>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</si>
  <si>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</si>
  <si>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</si>
  <si>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</si>
  <si>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</si>
  <si>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</si>
  <si>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</si>
  <si>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</si>
  <si>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</si>
  <si>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</si>
  <si>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</si>
  <si>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</si>
  <si>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</si>
  <si>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</si>
  <si>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</si>
  <si>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</si>
  <si>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</si>
  <si>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</si>
  <si>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</si>
  <si>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</si>
  <si>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</si>
  <si>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</si>
  <si>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</si>
  <si>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</si>
  <si>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</si>
  <si>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</si>
  <si>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</si>
  <si>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</si>
  <si>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</si>
  <si>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</si>
  <si>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</si>
  <si>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</si>
  <si>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</si>
  <si>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</si>
  <si>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</si>
  <si>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</si>
  <si>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</si>
  <si>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</si>
  <si>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</si>
  <si>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</si>
  <si>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</si>
  <si>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</si>
  <si>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</si>
  <si>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</si>
  <si>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</si>
  <si>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</si>
  <si>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</si>
  <si>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</si>
  <si>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</si>
  <si>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</si>
  <si>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</si>
  <si>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</si>
  <si>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</si>
  <si>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</si>
  <si>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</si>
  <si>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</si>
  <si>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</si>
  <si>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</si>
  <si>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</si>
  <si>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</si>
  <si>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</si>
  <si>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</si>
  <si>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</si>
  <si>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</si>
  <si>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</si>
  <si>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</si>
  <si>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</si>
  <si>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</si>
  <si>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</si>
  <si>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</si>
  <si>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</si>
  <si>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</si>
  <si>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</si>
  <si>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</si>
  <si>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</si>
  <si>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</si>
  <si>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</si>
  <si>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</si>
  <si>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</si>
  <si>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</si>
  <si>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</si>
  <si>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</si>
  <si>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</si>
  <si>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</si>
  <si>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</si>
  <si>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</si>
  <si>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</si>
  <si>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</si>
  <si>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</si>
  <si>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</si>
  <si>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</si>
  <si>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</si>
  <si>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</si>
  <si>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</si>
  <si>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</si>
  <si>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</si>
  <si>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</si>
  <si>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</si>
  <si>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</si>
  <si>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</si>
  <si>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</si>
  <si>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</si>
  <si>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</si>
  <si>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</si>
  <si>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</si>
  <si>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</si>
  <si>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</si>
  <si>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</si>
  <si>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</si>
  <si>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</si>
  <si>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</si>
  <si>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</si>
  <si>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</si>
  <si>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</si>
  <si>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</si>
  <si>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</si>
  <si>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</si>
  <si>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</si>
  <si>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</si>
  <si>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</si>
  <si>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</si>
  <si>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</si>
  <si>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</si>
  <si>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</si>
  <si>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</si>
  <si>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</si>
  <si>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</si>
  <si>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</si>
  <si>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</si>
  <si>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</si>
  <si>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</si>
  <si>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</si>
  <si>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</si>
  <si>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</si>
  <si>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</si>
  <si>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</si>
  <si>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</si>
  <si>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</si>
  <si>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</si>
  <si>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</si>
  <si>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</si>
  <si>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</si>
  <si>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</si>
  <si>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</si>
  <si>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</si>
  <si>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</si>
  <si>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</si>
  <si>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</si>
  <si>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</si>
  <si>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</si>
  <si>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</si>
  <si>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</si>
  <si>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</si>
  <si>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</si>
  <si>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</si>
  <si>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</si>
  <si>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</si>
  <si>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</si>
  <si>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</si>
  <si>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</si>
  <si>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</si>
  <si>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</si>
  <si>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</si>
  <si>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</si>
  <si>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</si>
  <si>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</si>
  <si>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</si>
  <si>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</si>
  <si>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</si>
  <si>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</si>
  <si>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</si>
  <si>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</si>
  <si>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</si>
  <si>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</si>
  <si>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</si>
  <si>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</si>
  <si>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</si>
  <si>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</si>
  <si>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</si>
  <si>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</si>
  <si>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</si>
  <si>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</si>
  <si>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</si>
  <si>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</si>
  <si>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</si>
  <si>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</si>
  <si>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</si>
  <si>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</si>
  <si>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</si>
  <si>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</si>
  <si>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</si>
  <si>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</si>
  <si>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</si>
  <si>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</si>
  <si>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</si>
  <si>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</si>
  <si>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</si>
  <si>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</si>
  <si>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</si>
  <si>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</si>
  <si>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</si>
  <si>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</si>
  <si>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</si>
  <si>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</si>
  <si>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</si>
  <si>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</si>
  <si>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</si>
  <si>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</si>
  <si>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</si>
  <si>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</si>
  <si>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</si>
  <si>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</si>
  <si>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</si>
  <si>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</si>
  <si>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</si>
  <si>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</si>
  <si>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</si>
  <si>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</si>
  <si>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</si>
  <si>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</si>
  <si>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</si>
  <si>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</si>
  <si>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</si>
  <si>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</si>
  <si>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</si>
  <si>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</si>
  <si>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</si>
  <si>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</si>
  <si>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</si>
  <si>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</si>
  <si>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</si>
  <si>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</si>
  <si>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</si>
  <si>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</si>
  <si>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</si>
  <si>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</si>
  <si>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</si>
  <si>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</si>
  <si>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</si>
  <si>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</si>
  <si>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</si>
  <si>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</si>
  <si>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</si>
  <si>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</si>
  <si>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</si>
  <si>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</si>
  <si>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</si>
  <si>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</si>
  <si>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</si>
  <si>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</si>
  <si>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</si>
  <si>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</si>
  <si>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</si>
  <si>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</si>
  <si>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</si>
  <si>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</si>
  <si>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</si>
  <si>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</si>
  <si>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</si>
  <si>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</si>
  <si>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</si>
  <si>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</si>
  <si>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</si>
  <si>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</si>
  <si>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</si>
  <si>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</si>
  <si>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</si>
  <si>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</si>
  <si>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</si>
  <si>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</si>
  <si>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</si>
  <si>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</si>
  <si>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</si>
  <si>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</si>
  <si>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</si>
  <si>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</si>
  <si>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</si>
  <si>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</si>
  <si>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</si>
  <si>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</si>
  <si>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</si>
  <si>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</si>
  <si>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</si>
  <si>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</si>
  <si>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</si>
  <si>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</si>
  <si>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</si>
  <si>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</si>
  <si>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</si>
  <si>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</si>
  <si>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</si>
  <si>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</si>
  <si>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</si>
  <si>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</si>
  <si>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</si>
  <si>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</si>
  <si>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</si>
  <si>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</si>
  <si>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</si>
  <si>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</si>
  <si>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</si>
  <si>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</si>
  <si>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</si>
  <si>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</si>
  <si>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</si>
  <si>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</si>
  <si>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</si>
  <si>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</si>
  <si>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</si>
  <si>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</si>
  <si>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</si>
  <si>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</si>
  <si>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</si>
  <si>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</si>
  <si>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</si>
  <si>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</si>
  <si>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</si>
  <si>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</si>
  <si>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</si>
  <si>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</si>
  <si>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</si>
  <si>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</si>
  <si>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</si>
  <si>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</si>
  <si>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</si>
  <si>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</si>
  <si>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</si>
  <si>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</si>
  <si>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</si>
  <si>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</si>
  <si>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</si>
  <si>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</si>
  <si>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</si>
  <si>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</si>
  <si>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</si>
  <si>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</si>
  <si>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</si>
  <si>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</si>
  <si>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</si>
  <si>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</si>
  <si>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</si>
  <si>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</si>
  <si>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</si>
  <si>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</si>
  <si>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</si>
  <si>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</si>
  <si>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</si>
  <si>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</si>
  <si>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</si>
  <si>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</si>
  <si>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</si>
  <si>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</si>
  <si>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</si>
  <si>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</si>
  <si>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</si>
  <si>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</si>
  <si>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</si>
  <si>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</si>
  <si>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</si>
  <si>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</si>
  <si>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</si>
  <si>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</si>
  <si>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</si>
  <si>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</si>
  <si>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</si>
  <si>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</si>
  <si>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</si>
  <si>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</si>
  <si>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</si>
  <si>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</si>
  <si>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</si>
  <si>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</si>
  <si>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</si>
  <si>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</si>
  <si>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</si>
  <si>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</si>
  <si>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</si>
  <si>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</si>
  <si>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</si>
  <si>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</si>
  <si>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</si>
  <si>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</si>
  <si>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</si>
  <si>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</si>
  <si>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</si>
  <si>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</si>
  <si>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</si>
  <si>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</si>
  <si>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</si>
  <si>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</si>
  <si>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</si>
  <si>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</si>
  <si>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</si>
  <si>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</si>
  <si>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</si>
  <si>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</si>
  <si>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</si>
  <si>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</si>
  <si>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</si>
  <si>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</si>
  <si>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</si>
  <si>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</si>
  <si>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</si>
  <si>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</si>
  <si>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</si>
  <si>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</si>
  <si>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</si>
  <si>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</si>
  <si>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</si>
  <si>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</si>
  <si>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</si>
  <si>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</si>
  <si>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</si>
  <si>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</si>
  <si>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</si>
  <si>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</si>
  <si>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</si>
  <si>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</si>
  <si>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</si>
  <si>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</si>
  <si>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</si>
  <si>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</si>
  <si>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</si>
  <si>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</si>
  <si>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</si>
  <si>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</si>
  <si>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</si>
  <si>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</si>
  <si>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</si>
  <si>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</si>
  <si>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</si>
  <si>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</si>
  <si>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</si>
  <si>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</si>
  <si>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</si>
  <si>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</si>
  <si>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</si>
  <si>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</si>
  <si>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</si>
  <si>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</si>
  <si>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</si>
  <si>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</si>
  <si>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</si>
  <si>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</si>
  <si>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</si>
  <si>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</si>
  <si>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</si>
  <si>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</si>
  <si>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</si>
  <si>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</si>
  <si>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</si>
  <si>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</si>
  <si>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</si>
  <si>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</si>
  <si>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</si>
  <si>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</si>
  <si>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</si>
  <si>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</si>
  <si>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</si>
  <si>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</si>
  <si>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</si>
  <si>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</si>
  <si>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</si>
  <si>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</si>
  <si>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</si>
  <si>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</si>
  <si>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</si>
  <si>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</si>
  <si>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</si>
  <si>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</si>
  <si>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</si>
  <si>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</si>
  <si>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</si>
  <si>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</si>
  <si>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</si>
  <si>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</si>
  <si>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</si>
  <si>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</si>
  <si>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</si>
  <si>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</si>
  <si>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</si>
  <si>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</si>
  <si>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</si>
  <si>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</si>
  <si>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</si>
  <si>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</si>
  <si>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</si>
  <si>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</si>
  <si>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</si>
  <si>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</si>
  <si>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</si>
  <si>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</si>
  <si>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</si>
  <si>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</si>
  <si>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</si>
  <si>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</si>
  <si>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</si>
  <si>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</si>
  <si>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</si>
  <si>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</si>
  <si>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</si>
  <si>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</si>
  <si>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</si>
  <si>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</si>
  <si>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</si>
  <si>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</si>
  <si>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</si>
  <si>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</si>
  <si>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</si>
  <si>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</si>
  <si>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</si>
  <si>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</si>
  <si>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</si>
  <si>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</si>
  <si>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</si>
  <si>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</si>
  <si>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</si>
  <si>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</si>
  <si>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</si>
  <si>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</si>
  <si>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</si>
  <si>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</si>
  <si>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</si>
  <si>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</si>
  <si>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</si>
  <si>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</si>
  <si>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</si>
  <si>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</si>
  <si>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</si>
  <si>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</si>
  <si>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</si>
  <si>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</si>
  <si>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</si>
  <si>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</si>
  <si>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</si>
  <si>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</si>
  <si>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</si>
  <si>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</si>
  <si>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</si>
  <si>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</si>
  <si>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</si>
  <si>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</si>
  <si>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</si>
  <si>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</si>
  <si>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</si>
  <si>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</si>
  <si>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</si>
  <si>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</si>
  <si>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</si>
  <si>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</si>
  <si>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</si>
  <si>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</si>
  <si>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</si>
  <si>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</si>
  <si>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</si>
  <si>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</si>
  <si>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</si>
  <si>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</si>
  <si>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</si>
  <si>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</si>
  <si>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</si>
  <si>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</si>
  <si>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</si>
  <si>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</si>
  <si>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</si>
  <si>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</si>
  <si>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</si>
  <si>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</si>
  <si>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</si>
  <si>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</si>
  <si>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</si>
  <si>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</si>
  <si>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</si>
  <si>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</si>
  <si>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</si>
  <si>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</si>
  <si>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</si>
  <si>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</si>
  <si>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</si>
  <si>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</si>
  <si>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</si>
  <si>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</si>
  <si>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</si>
  <si>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</si>
  <si>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</si>
  <si>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</si>
  <si>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</si>
  <si>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</si>
  <si>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</si>
  <si>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</si>
  <si>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</si>
  <si>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</si>
  <si>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</si>
  <si>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</si>
  <si>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</si>
  <si>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</si>
  <si>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</si>
  <si>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</si>
  <si>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</si>
  <si>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</si>
  <si>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</si>
  <si>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</si>
  <si>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</si>
  <si>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</si>
  <si>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</si>
  <si>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</si>
  <si>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</si>
  <si>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</si>
  <si>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</si>
  <si>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</si>
  <si>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</si>
  <si>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</si>
  <si>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</si>
  <si>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</si>
  <si>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</si>
  <si>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</si>
  <si>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</si>
  <si>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</si>
  <si>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</si>
  <si>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</si>
  <si>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</si>
  <si>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</si>
  <si>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</si>
  <si>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</si>
  <si>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</si>
  <si>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</si>
  <si>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</si>
  <si>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</si>
  <si>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</si>
  <si>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</si>
  <si>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</si>
  <si>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</si>
  <si>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</si>
  <si>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</si>
  <si>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</si>
  <si>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</si>
  <si>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</si>
  <si>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</si>
  <si>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</si>
  <si>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</si>
  <si>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</si>
  <si>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</si>
  <si>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</si>
  <si>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</si>
  <si>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</si>
  <si>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</si>
  <si>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</si>
  <si>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</si>
  <si>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</si>
  <si>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</si>
  <si>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</si>
  <si>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</si>
  <si>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</si>
  <si>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</si>
  <si>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</si>
  <si>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</si>
  <si>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</si>
  <si>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</si>
  <si>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</si>
  <si>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</si>
  <si>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</si>
  <si>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</si>
  <si>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</si>
  <si>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</si>
  <si>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</si>
  <si>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</si>
  <si>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</si>
  <si>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</si>
  <si>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</si>
  <si>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</si>
  <si>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</si>
  <si>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</si>
  <si>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</si>
  <si>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</si>
  <si>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</si>
  <si>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</si>
  <si>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</si>
  <si>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</si>
  <si>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</si>
  <si>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</si>
  <si>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</si>
  <si>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</si>
  <si>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</si>
  <si>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</si>
  <si>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</si>
  <si>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</si>
  <si>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</si>
  <si>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</si>
  <si>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</si>
  <si>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</si>
  <si>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</si>
  <si>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</si>
  <si>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</si>
  <si>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</si>
  <si>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</si>
  <si>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</si>
  <si>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</si>
  <si>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</si>
  <si>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</si>
  <si>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</si>
  <si>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</si>
  <si>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</si>
  <si>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</si>
  <si>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</si>
  <si>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</si>
  <si>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</si>
  <si>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</si>
  <si>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</si>
  <si>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</si>
  <si>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</si>
  <si>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</si>
  <si>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</si>
  <si>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</si>
  <si>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</si>
  <si>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</si>
  <si>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</si>
  <si>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</si>
  <si>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</si>
  <si>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</si>
  <si>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</si>
  <si>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</si>
  <si>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</si>
  <si>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</si>
  <si>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</si>
  <si>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</si>
  <si>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</si>
  <si>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</si>
  <si>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</si>
  <si>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</si>
  <si>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</si>
  <si>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</si>
  <si>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</si>
  <si>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</si>
  <si>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</si>
  <si>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</si>
  <si>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</si>
  <si>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</si>
  <si>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</si>
  <si>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</si>
  <si>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</si>
  <si>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</si>
  <si>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</si>
  <si>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</si>
  <si>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</si>
  <si>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</si>
  <si>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</si>
  <si>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</si>
  <si>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</si>
  <si>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</si>
  <si>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</si>
  <si>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</si>
  <si>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</si>
  <si>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</si>
  <si>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</si>
  <si>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</si>
  <si>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</si>
  <si>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</si>
  <si>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</si>
  <si>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</si>
  <si>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</si>
  <si>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</si>
  <si>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</si>
  <si>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</si>
  <si>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</si>
  <si>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</si>
  <si>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</si>
  <si>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</si>
  <si>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</si>
  <si>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</si>
  <si>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</si>
  <si>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</si>
  <si>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</si>
  <si>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</si>
  <si>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</si>
  <si>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</si>
  <si>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</si>
  <si>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</si>
  <si>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</si>
  <si>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</si>
  <si>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</si>
  <si>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</si>
  <si>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</si>
  <si>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</si>
  <si>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</si>
  <si>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</si>
  <si>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</si>
  <si>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</si>
  <si>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</si>
  <si>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</si>
  <si>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</si>
  <si>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</si>
  <si>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</si>
  <si>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</si>
  <si>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</si>
  <si>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</si>
  <si>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</si>
  <si>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</si>
  <si>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</si>
  <si>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</si>
  <si>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</si>
  <si>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</si>
  <si>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</si>
  <si>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</si>
  <si>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</si>
  <si>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</si>
  <si>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</si>
  <si>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</si>
  <si>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</si>
  <si>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</si>
  <si>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</si>
  <si>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</si>
  <si>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</si>
  <si>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</si>
  <si>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</si>
  <si>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</si>
  <si>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</si>
  <si>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</si>
  <si>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</si>
  <si>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</si>
  <si>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</si>
  <si>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</si>
  <si>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</si>
  <si>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</si>
  <si>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</si>
  <si>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</si>
  <si>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</si>
  <si>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</si>
  <si>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</si>
  <si>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</si>
  <si>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</si>
  <si>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</si>
  <si>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</si>
  <si>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</si>
  <si>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</si>
  <si>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</si>
  <si>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</si>
  <si>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</si>
  <si>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</si>
  <si>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</si>
  <si>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</si>
  <si>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</si>
  <si>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</si>
  <si>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</si>
  <si>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</si>
  <si>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</si>
  <si>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</si>
  <si>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</si>
  <si>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</si>
  <si>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</si>
  <si>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</si>
  <si>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</si>
  <si>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</si>
  <si>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</si>
  <si>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</si>
  <si>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</si>
  <si>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</si>
  <si>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</si>
  <si>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</si>
  <si>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</si>
  <si>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</si>
  <si>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</si>
  <si>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</si>
  <si>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</si>
  <si>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</si>
  <si>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</si>
  <si>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</si>
  <si>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</si>
  <si>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</si>
  <si>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</si>
  <si>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</si>
  <si>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</si>
  <si>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</si>
  <si>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</si>
  <si>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</si>
  <si>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</si>
  <si>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</si>
  <si>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</si>
  <si>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</si>
  <si>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</si>
  <si>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</si>
  <si>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</si>
  <si>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</si>
  <si>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</si>
  <si>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</si>
  <si>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</si>
  <si>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</si>
  <si>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</si>
  <si>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</si>
  <si>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</si>
  <si>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</si>
  <si>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</si>
  <si>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</si>
  <si>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</si>
  <si>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</si>
  <si>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</si>
  <si>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</si>
  <si>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</si>
  <si>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</si>
  <si>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</si>
  <si>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</si>
  <si>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</si>
  <si>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</si>
  <si>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</si>
  <si>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</si>
  <si>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</si>
  <si>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</si>
  <si>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</si>
  <si>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</si>
  <si>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</si>
  <si>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</si>
  <si>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</si>
  <si>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</si>
  <si>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</si>
  <si>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</si>
  <si>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</si>
  <si>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</si>
  <si>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</si>
  <si>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</si>
  <si>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</si>
  <si>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</si>
  <si>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</si>
  <si>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</si>
  <si>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</si>
  <si>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</si>
  <si>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</si>
  <si>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</si>
  <si>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</si>
  <si>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</si>
  <si>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</si>
  <si>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</si>
  <si>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</si>
  <si>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</si>
  <si>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</si>
  <si>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</si>
  <si>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</si>
  <si>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</si>
  <si>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</si>
  <si>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</si>
  <si>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</si>
  <si>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</si>
  <si>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</si>
  <si>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</si>
  <si>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</si>
  <si>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</si>
  <si>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</si>
  <si>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</si>
  <si>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</si>
  <si>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</si>
  <si>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</si>
  <si>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</si>
  <si>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</si>
  <si>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</si>
  <si>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</si>
  <si>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</si>
  <si>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</si>
  <si>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</si>
  <si>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</si>
  <si>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</si>
  <si>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</si>
  <si>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</si>
  <si>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</si>
  <si>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</si>
  <si>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</si>
  <si>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</si>
  <si>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</si>
  <si>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</si>
  <si>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</si>
  <si>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</si>
  <si>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</si>
  <si>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</si>
  <si>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</si>
  <si>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</si>
  <si>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</si>
  <si>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</si>
  <si>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</si>
  <si>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</si>
  <si>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</si>
  <si>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</si>
  <si>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</si>
  <si>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</si>
  <si>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</si>
  <si>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</si>
  <si>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</si>
  <si>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</si>
  <si>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</si>
  <si>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</si>
  <si>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</si>
  <si>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</si>
  <si>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</si>
  <si>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</si>
  <si>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</si>
  <si>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</si>
  <si>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</si>
  <si>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</si>
  <si>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</si>
  <si>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</si>
  <si>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</si>
  <si>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</si>
  <si>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</si>
  <si>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</si>
  <si>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</si>
  <si>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</si>
  <si>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</si>
  <si>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</si>
  <si>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</si>
  <si>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</si>
  <si>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</si>
  <si>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</si>
  <si>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</si>
  <si>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</si>
  <si>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</si>
  <si>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</si>
  <si>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</si>
  <si>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</si>
  <si>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</si>
  <si>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</si>
  <si>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</si>
  <si>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</si>
  <si>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</si>
  <si>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</si>
  <si>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</si>
  <si>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</si>
  <si>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</si>
  <si>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</si>
  <si>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</si>
  <si>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</si>
  <si>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</si>
  <si>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</si>
  <si>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</si>
  <si>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</si>
  <si>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</si>
  <si>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</si>
  <si>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</si>
  <si>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</si>
  <si>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</si>
  <si>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</si>
  <si>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</si>
  <si>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</si>
  <si>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</si>
  <si>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</si>
  <si>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</si>
  <si>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</si>
  <si>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</si>
  <si>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</si>
  <si>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</si>
  <si>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</si>
  <si>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</si>
  <si>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</si>
  <si>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</si>
  <si>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</si>
  <si>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</si>
  <si>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</si>
  <si>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</si>
  <si>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</si>
  <si>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</si>
  <si>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</si>
  <si>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</si>
  <si>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</si>
  <si>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</si>
  <si>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</si>
  <si>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</si>
  <si>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</si>
  <si>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</si>
  <si>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</si>
  <si>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</si>
  <si>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</si>
  <si>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</si>
  <si>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</si>
  <si>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</si>
  <si>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</si>
  <si>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</si>
  <si>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</si>
  <si>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</si>
  <si>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</si>
  <si>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</si>
  <si>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</si>
  <si>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</si>
  <si>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</si>
  <si>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</si>
  <si>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</si>
  <si>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</si>
  <si>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</si>
  <si>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</si>
  <si>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</si>
  <si>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</si>
  <si>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</si>
  <si>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</si>
  <si>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</si>
  <si>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</si>
  <si>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</si>
  <si>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</si>
  <si>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</si>
  <si>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</si>
  <si>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</si>
  <si>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</si>
  <si>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</si>
  <si>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</si>
  <si>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</si>
  <si>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</si>
  <si>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</si>
  <si>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</si>
  <si>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</si>
  <si>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</si>
  <si>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</si>
  <si>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</si>
  <si>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</si>
  <si>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</si>
  <si>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</si>
  <si>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</si>
  <si>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</si>
  <si>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</si>
  <si>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</si>
  <si>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</si>
  <si>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</si>
  <si>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</si>
  <si>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</si>
  <si>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</si>
  <si>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</si>
  <si>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</si>
  <si>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</si>
  <si>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</si>
  <si>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</si>
  <si>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</si>
  <si>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</si>
  <si>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</si>
  <si>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</si>
  <si>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</si>
  <si>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</si>
  <si>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</si>
  <si>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</si>
  <si>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</si>
  <si>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</si>
  <si>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</si>
  <si>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</si>
  <si>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</si>
  <si>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</si>
  <si>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</si>
  <si>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</si>
  <si>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</si>
  <si>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</si>
  <si>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</si>
  <si>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</si>
  <si>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</si>
  <si>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</si>
  <si>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</si>
  <si>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</si>
  <si>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</si>
  <si>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</si>
  <si>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</si>
  <si>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</si>
  <si>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</si>
  <si>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</si>
  <si>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</si>
  <si>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</si>
  <si>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</si>
  <si>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</si>
  <si>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</si>
  <si>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</si>
  <si>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</si>
  <si>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</si>
  <si>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</si>
  <si>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</si>
  <si>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</si>
  <si>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</si>
  <si>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</si>
  <si>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</si>
  <si>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</si>
  <si>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</si>
  <si>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</si>
  <si>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</si>
  <si>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</si>
  <si>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</si>
  <si>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</si>
  <si>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</si>
  <si>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</si>
  <si>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</si>
  <si>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</si>
  <si>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</si>
  <si>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</si>
  <si>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</si>
  <si>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</si>
  <si>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</si>
  <si>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</si>
  <si>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</si>
  <si>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</si>
  <si>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</si>
  <si>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</si>
  <si>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</si>
  <si>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</si>
  <si>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</si>
  <si>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</si>
  <si>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</si>
  <si>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</si>
  <si>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</si>
  <si>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</si>
  <si>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</si>
  <si>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</si>
  <si>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</si>
  <si>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</si>
  <si>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</si>
  <si>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</si>
  <si>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</si>
  <si>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</si>
  <si>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</si>
  <si>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</si>
  <si>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</si>
  <si>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</si>
  <si>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</si>
  <si>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</si>
  <si>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</si>
  <si>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</si>
  <si>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</si>
  <si>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</si>
  <si>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</si>
  <si>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</si>
  <si>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</si>
  <si>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</si>
  <si>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</si>
  <si>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</si>
  <si>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</si>
  <si>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</si>
  <si>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</si>
  <si>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</si>
  <si>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</si>
  <si>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</si>
  <si>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</si>
  <si>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</si>
  <si>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</si>
  <si>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</si>
  <si>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</si>
  <si>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</si>
  <si>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</si>
  <si>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</si>
  <si>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</si>
  <si>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</si>
  <si>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</si>
  <si>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</si>
  <si>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</si>
  <si>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</si>
  <si>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</si>
  <si>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</si>
  <si>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</si>
  <si>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</si>
  <si>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</si>
  <si>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</si>
  <si>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</si>
  <si>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</si>
  <si>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</si>
  <si>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</si>
  <si>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</si>
  <si>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</si>
  <si>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</si>
  <si>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</si>
  <si>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</si>
  <si>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</si>
  <si>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</si>
  <si>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</si>
  <si>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</si>
  <si>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</si>
  <si>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</si>
  <si>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</si>
  <si>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</si>
  <si>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</si>
  <si>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</si>
  <si>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</si>
  <si>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</si>
  <si>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</si>
  <si>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</si>
  <si>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</si>
  <si>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</si>
  <si>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</si>
  <si>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</si>
  <si>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</si>
  <si>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</si>
  <si>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</si>
  <si>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</si>
  <si>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</si>
  <si>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</si>
  <si>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</si>
  <si>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</si>
  <si>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</si>
  <si>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</si>
  <si>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</si>
  <si>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</si>
  <si>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</si>
  <si>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</si>
  <si>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</si>
  <si>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</si>
  <si>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</si>
  <si>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</si>
  <si>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</si>
  <si>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</si>
  <si>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</si>
  <si>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</si>
  <si>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</si>
  <si>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</si>
  <si>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</si>
  <si>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</si>
  <si>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</si>
  <si>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</si>
  <si>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</si>
  <si>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</si>
  <si>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</si>
  <si>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</si>
  <si>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</si>
  <si>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</si>
  <si>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</si>
  <si>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</si>
  <si>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</si>
  <si>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</si>
  <si>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</si>
  <si>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</si>
  <si>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</si>
  <si>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</si>
  <si>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</si>
  <si>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</si>
  <si>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</si>
  <si>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</si>
  <si>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</si>
  <si>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</si>
  <si>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</si>
  <si>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</si>
  <si>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</si>
  <si>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</si>
  <si>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</si>
  <si>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</si>
  <si>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</si>
  <si>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</si>
  <si>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</si>
  <si>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</si>
  <si>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</si>
  <si>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</si>
  <si>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</si>
  <si>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</si>
  <si>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</si>
  <si>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</si>
  <si>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</si>
  <si>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</si>
  <si>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</si>
  <si>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</si>
  <si>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</si>
  <si>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</si>
  <si>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</si>
  <si>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</si>
  <si>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</si>
  <si>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</si>
  <si>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</si>
  <si>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</si>
  <si>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</si>
  <si>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</si>
  <si>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</si>
  <si>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</si>
  <si>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</si>
  <si>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</si>
  <si>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</si>
  <si>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</si>
  <si>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</si>
  <si>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</si>
  <si>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</si>
  <si>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</si>
  <si>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</si>
  <si>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</si>
  <si>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</si>
  <si>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</si>
  <si>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</si>
  <si>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</si>
  <si>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</si>
  <si>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</si>
  <si>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</si>
  <si>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</si>
  <si>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</si>
  <si>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</si>
  <si>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</si>
  <si>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</si>
  <si>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</si>
  <si>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</si>
  <si>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</si>
  <si>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</si>
  <si>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</si>
  <si>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</si>
  <si>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</si>
  <si>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</si>
  <si>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</si>
  <si>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</si>
  <si>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</si>
  <si>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</si>
  <si>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</si>
  <si>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</si>
  <si>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</si>
  <si>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</si>
  <si>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</si>
  <si>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</si>
  <si>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</si>
  <si>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</si>
  <si>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</si>
  <si>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</si>
  <si>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</si>
  <si>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</si>
  <si>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</si>
  <si>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</si>
  <si>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</si>
  <si>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</si>
  <si>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</si>
  <si>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</si>
  <si>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</si>
  <si>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</si>
  <si>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</si>
  <si>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</si>
  <si>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</si>
  <si>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</si>
  <si>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</si>
  <si>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</si>
  <si>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</si>
  <si>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</si>
  <si>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</si>
  <si>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</si>
  <si>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</si>
  <si>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</si>
  <si>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</si>
  <si>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</si>
  <si>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</si>
  <si>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</si>
  <si>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</si>
  <si>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</si>
  <si>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</si>
  <si>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</si>
  <si>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</si>
  <si>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</si>
  <si>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</si>
  <si>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</si>
  <si>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</si>
  <si>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</si>
  <si>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</si>
  <si>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</si>
  <si>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</si>
  <si>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</si>
  <si>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</si>
  <si>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</si>
  <si>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</si>
  <si>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</si>
  <si>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</si>
  <si>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</si>
  <si>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</si>
  <si>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</si>
  <si>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</si>
  <si>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</si>
  <si>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</si>
  <si>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</si>
  <si>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</si>
  <si>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</si>
  <si>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</si>
  <si>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</si>
  <si>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</si>
  <si>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</si>
  <si>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</si>
  <si>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</si>
  <si>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</si>
  <si>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</si>
  <si>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</si>
  <si>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</si>
  <si>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</si>
  <si>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</si>
  <si>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</si>
  <si>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</si>
  <si>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</si>
  <si>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</si>
  <si>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</si>
  <si>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</si>
  <si>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</si>
  <si>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</si>
  <si>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</si>
  <si>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</si>
  <si>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</si>
  <si>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</si>
  <si>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</si>
  <si>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</si>
  <si>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</si>
  <si>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</si>
  <si>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</si>
  <si>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</si>
  <si>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</si>
  <si>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</si>
  <si>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</si>
  <si>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</si>
  <si>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</si>
  <si>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</si>
  <si>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</si>
  <si>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</si>
  <si>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</si>
  <si>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</si>
  <si>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</si>
  <si>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</si>
  <si>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</si>
  <si>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</si>
  <si>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</si>
  <si>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</si>
  <si>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</si>
  <si>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</si>
  <si>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</si>
  <si>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</si>
  <si>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</si>
  <si>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</si>
  <si>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</si>
  <si>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</si>
  <si>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</si>
  <si>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</si>
  <si>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</si>
  <si>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</si>
  <si>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</si>
  <si>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</si>
  <si>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</si>
  <si>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</si>
  <si>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</si>
  <si>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</si>
  <si>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</si>
  <si>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</si>
  <si>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</si>
  <si>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</si>
  <si>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</si>
  <si>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</si>
  <si>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</si>
  <si>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</si>
  <si>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</si>
  <si>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</si>
  <si>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</si>
  <si>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</si>
  <si>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</si>
  <si>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</si>
  <si>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</si>
  <si>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</si>
  <si>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</si>
  <si>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</si>
  <si>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</si>
  <si>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</si>
  <si>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</si>
  <si>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</si>
  <si>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</si>
  <si>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</si>
  <si>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</si>
  <si>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</si>
  <si>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</si>
  <si>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</si>
  <si>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</si>
  <si>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</si>
  <si>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</si>
  <si>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</si>
  <si>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</si>
  <si>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</si>
  <si>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</si>
  <si>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</si>
  <si>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</si>
  <si>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</si>
  <si>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</si>
  <si>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</si>
  <si>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</si>
  <si>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</si>
  <si>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</si>
  <si>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</si>
  <si>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</si>
  <si>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</si>
  <si>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</si>
  <si>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</si>
  <si>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</si>
  <si>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</si>
  <si>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</si>
  <si>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</si>
  <si>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</si>
  <si>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</si>
  <si>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</si>
  <si>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</si>
  <si>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</si>
  <si>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</si>
  <si>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</si>
  <si>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</si>
  <si>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</si>
  <si>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</si>
  <si>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</si>
  <si>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</si>
  <si>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</si>
  <si>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</si>
  <si>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</si>
  <si>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</si>
  <si>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</si>
  <si>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</si>
  <si>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</si>
  <si>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</si>
  <si>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</si>
  <si>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</si>
  <si>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</si>
  <si>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</si>
  <si>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</si>
  <si>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</si>
  <si>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</si>
  <si>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</si>
  <si>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</si>
  <si>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</si>
  <si>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</si>
  <si>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</si>
  <si>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</si>
  <si>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</si>
  <si>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</si>
  <si>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</si>
  <si>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</si>
  <si>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</si>
  <si>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</si>
  <si>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</si>
  <si>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</si>
  <si>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</si>
  <si>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</si>
  <si>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</si>
  <si>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</si>
  <si>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</si>
  <si>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</si>
  <si>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</si>
  <si>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</si>
  <si>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</si>
  <si>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</si>
  <si>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</si>
  <si>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</si>
  <si>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</si>
  <si>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</si>
  <si>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</si>
  <si>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</si>
  <si>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</si>
  <si>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</si>
  <si>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</si>
  <si>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</si>
  <si>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</si>
  <si>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</si>
  <si>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</si>
  <si>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</si>
  <si>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</si>
  <si>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</si>
  <si>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</si>
  <si>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</si>
  <si>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</si>
  <si>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</si>
  <si>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</si>
  <si>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</si>
  <si>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</si>
  <si>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</si>
  <si>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</si>
  <si>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</si>
  <si>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</si>
  <si>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</si>
  <si>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</si>
  <si>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</si>
  <si>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</si>
  <si>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</si>
  <si>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</si>
  <si>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</si>
  <si>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</si>
  <si>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</si>
  <si>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</si>
  <si>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</si>
  <si>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</si>
  <si>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</si>
  <si>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</si>
  <si>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</si>
  <si>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</si>
  <si>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</si>
  <si>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</si>
  <si>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</si>
  <si>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</si>
  <si>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</si>
  <si>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</si>
  <si>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</si>
  <si>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</si>
  <si>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</si>
  <si>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</si>
  <si>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</si>
  <si>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</si>
  <si>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</si>
  <si>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</si>
  <si>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</si>
  <si>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</si>
  <si>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</si>
  <si>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</si>
  <si>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</si>
  <si>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</si>
  <si>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</si>
  <si>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</si>
  <si>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</si>
  <si>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</si>
  <si>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</si>
  <si>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</si>
  <si>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</si>
  <si>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</si>
  <si>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</si>
  <si>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</si>
  <si>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</si>
  <si>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</si>
  <si>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</si>
  <si>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</si>
  <si>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</si>
  <si>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</si>
  <si>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</si>
  <si>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</si>
  <si>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</si>
  <si>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</si>
  <si>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</si>
  <si>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</si>
  <si>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</si>
  <si>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</si>
  <si>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</si>
  <si>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</si>
  <si>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</si>
  <si>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</si>
  <si>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</si>
  <si>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</si>
  <si>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</si>
  <si>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</si>
  <si>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</si>
  <si>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</si>
  <si>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</si>
  <si>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</si>
  <si>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</si>
  <si>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</si>
  <si>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</si>
  <si>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</si>
  <si>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</si>
  <si>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</si>
  <si>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</si>
  <si>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</si>
  <si>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</si>
  <si>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</si>
  <si>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</si>
  <si>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</si>
  <si>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</si>
  <si>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</si>
  <si>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</si>
  <si>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</si>
  <si>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</si>
  <si>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</si>
  <si>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</si>
  <si>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</si>
  <si>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</si>
  <si>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</si>
  <si>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</si>
  <si>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</si>
  <si>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</si>
  <si>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</si>
  <si>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</si>
  <si>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</si>
  <si>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</si>
  <si>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</si>
  <si>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</si>
  <si>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</si>
  <si>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</si>
  <si>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</si>
  <si>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</si>
  <si>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</si>
  <si>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</si>
  <si>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</si>
  <si>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</si>
  <si>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</si>
  <si>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</si>
  <si>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</si>
  <si>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</si>
  <si>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</si>
  <si>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</si>
  <si>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</si>
  <si>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</si>
  <si>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</si>
  <si>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</si>
  <si>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</si>
  <si>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</si>
  <si>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</si>
  <si>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</si>
  <si>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</si>
  <si>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</si>
  <si>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</si>
  <si>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</si>
  <si>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</si>
  <si>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</si>
  <si>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</si>
  <si>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</si>
  <si>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</si>
  <si>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</si>
  <si>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</si>
  <si>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</si>
  <si>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</si>
  <si>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</si>
  <si>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</si>
  <si>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</si>
  <si>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</si>
  <si>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</si>
  <si>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</si>
  <si>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</si>
  <si>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</si>
  <si>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</si>
  <si>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</si>
  <si>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</si>
  <si>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</si>
  <si>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</si>
  <si>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</si>
  <si>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</si>
  <si>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</si>
  <si>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</si>
  <si>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</si>
  <si>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</si>
  <si>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</si>
  <si>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</si>
  <si>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</si>
  <si>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</si>
  <si>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</si>
  <si>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</si>
  <si>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</si>
  <si>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</si>
  <si>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</si>
  <si>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</si>
  <si>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</si>
  <si>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</si>
  <si>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</si>
  <si>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</si>
  <si>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</si>
  <si>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</si>
  <si>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</si>
  <si>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</si>
  <si>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</si>
  <si>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</si>
  <si>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</si>
  <si>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</si>
  <si>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</si>
  <si>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</si>
  <si>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</si>
  <si>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</si>
  <si>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</si>
  <si>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</si>
  <si>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</si>
  <si>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</si>
  <si>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</si>
  <si>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</si>
  <si>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</si>
  <si>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</si>
  <si>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</si>
  <si>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</si>
  <si>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</si>
  <si>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</si>
  <si>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</si>
  <si>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</si>
  <si>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</si>
  <si>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</si>
  <si>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</si>
  <si>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</si>
  <si>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</si>
  <si>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</si>
  <si>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</si>
  <si>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</si>
  <si>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</si>
  <si>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</si>
  <si>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</si>
  <si>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</si>
  <si>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</si>
  <si>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</si>
  <si>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</si>
  <si>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</si>
  <si>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</si>
  <si>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</si>
  <si>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</si>
  <si>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</si>
  <si>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</si>
  <si>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</si>
  <si>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</si>
  <si>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</si>
  <si>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</si>
  <si>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</si>
  <si>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</si>
  <si>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</si>
  <si>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</si>
  <si>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</si>
  <si>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</si>
  <si>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</si>
  <si>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</si>
  <si>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</si>
  <si>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</si>
  <si>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</si>
  <si>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</si>
  <si>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</si>
  <si>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</si>
  <si>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</si>
  <si>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</si>
  <si>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</si>
  <si>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</si>
  <si>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</si>
  <si>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</si>
  <si>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</si>
  <si>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</si>
  <si>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</si>
  <si>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</si>
  <si>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</si>
  <si>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</si>
  <si>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</si>
  <si>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</si>
  <si>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</si>
  <si>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</si>
  <si>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</si>
  <si>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</si>
  <si>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</si>
  <si>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</si>
  <si>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</si>
  <si>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</si>
  <si>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</si>
  <si>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</si>
  <si>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</si>
  <si>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</si>
  <si>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</si>
  <si>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</si>
  <si>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</si>
  <si>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</si>
  <si>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</si>
  <si>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</si>
  <si>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</si>
  <si>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</si>
  <si>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</si>
  <si>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</si>
  <si>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</si>
  <si>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</si>
  <si>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</si>
  <si>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</si>
  <si>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</si>
  <si>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</si>
  <si>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</si>
  <si>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</si>
  <si>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</si>
  <si>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</si>
  <si>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</si>
  <si>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</si>
  <si>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</si>
  <si>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</si>
  <si>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</si>
  <si>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</si>
  <si>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</si>
  <si>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</si>
  <si>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</si>
  <si>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</si>
  <si>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</si>
  <si>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</si>
  <si>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</si>
  <si>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</si>
  <si>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</si>
  <si>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</si>
  <si>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</si>
  <si>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</si>
  <si>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</si>
  <si>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</si>
  <si>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</si>
  <si>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</si>
  <si>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</si>
  <si>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</si>
  <si>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</si>
  <si>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</si>
  <si>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</si>
  <si>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</si>
  <si>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</si>
  <si>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</si>
  <si>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</si>
  <si>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</si>
  <si>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</si>
  <si>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</si>
  <si>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</si>
  <si>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</si>
  <si>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</si>
  <si>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</si>
  <si>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</si>
  <si>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</si>
  <si>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</si>
  <si>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</si>
  <si>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</si>
  <si>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</si>
  <si>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</si>
  <si>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</si>
  <si>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</si>
  <si>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</si>
  <si>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</si>
  <si>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</si>
  <si>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</si>
  <si>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</si>
  <si>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</si>
  <si>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</si>
  <si>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</si>
  <si>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</si>
  <si>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</si>
  <si>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</si>
  <si>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</si>
  <si>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</si>
  <si>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</si>
  <si>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</si>
  <si>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</si>
  <si>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</si>
  <si>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</si>
  <si>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</si>
  <si>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</si>
  <si>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</si>
  <si>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</si>
  <si>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</si>
  <si>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</si>
  <si>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</si>
  <si>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</si>
  <si>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</si>
  <si>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</si>
  <si>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</si>
  <si>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</si>
  <si>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</si>
  <si>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</si>
  <si>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</si>
  <si>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</si>
  <si>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</si>
  <si>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</si>
  <si>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</si>
  <si>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</si>
  <si>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</si>
  <si>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</si>
  <si>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</si>
  <si>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</si>
  <si>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</si>
  <si>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</si>
  <si>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</si>
  <si>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</si>
  <si>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</si>
  <si>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</si>
  <si>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</si>
  <si>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</si>
  <si>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</si>
  <si>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</si>
  <si>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</si>
  <si>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</si>
  <si>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</si>
  <si>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</si>
  <si>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</si>
  <si>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</si>
  <si>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</si>
  <si>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</si>
  <si>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</si>
  <si>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</si>
  <si>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</si>
  <si>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</si>
  <si>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</si>
  <si>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</si>
  <si>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</si>
  <si>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</si>
  <si>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</si>
  <si>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</si>
  <si>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</si>
  <si>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</si>
  <si>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</si>
  <si>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</si>
  <si>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</si>
  <si>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</si>
  <si>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</si>
  <si>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</si>
  <si>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</si>
  <si>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</si>
  <si>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</si>
  <si>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</si>
  <si>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</si>
  <si>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</si>
  <si>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</si>
  <si>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</si>
  <si>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</si>
  <si>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</si>
  <si>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</si>
  <si>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</si>
  <si>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</si>
  <si>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</si>
  <si>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</si>
  <si>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</si>
  <si>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</si>
  <si>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</si>
  <si>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</si>
  <si>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</si>
  <si>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</si>
  <si>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</si>
  <si>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</si>
  <si>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</si>
  <si>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</si>
  <si>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</si>
  <si>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</si>
  <si>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</si>
  <si>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</si>
  <si>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</si>
  <si>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</si>
  <si>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</si>
  <si>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</si>
  <si>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</si>
  <si>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</si>
  <si>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</si>
  <si>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</si>
  <si>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</si>
  <si>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</si>
  <si>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</si>
  <si>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</si>
  <si>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</si>
  <si>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</si>
  <si>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</si>
  <si>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</si>
  <si>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</si>
  <si>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</si>
  <si>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</si>
  <si>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</si>
  <si>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</si>
  <si>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</si>
  <si>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</si>
  <si>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</si>
  <si>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</si>
  <si>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</si>
  <si>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</si>
  <si>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</si>
  <si>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</si>
  <si>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</si>
  <si>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</si>
  <si>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</si>
  <si>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</si>
  <si>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</si>
  <si>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</si>
  <si>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</si>
  <si>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</si>
  <si>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</si>
  <si>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</si>
  <si>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</si>
  <si>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</si>
  <si>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</si>
  <si>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</si>
  <si>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</si>
  <si>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</si>
  <si>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</si>
  <si>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</si>
  <si>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</si>
  <si>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</si>
  <si>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</si>
  <si>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</si>
  <si>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</si>
  <si>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</si>
  <si>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</si>
  <si>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</si>
  <si>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</si>
  <si>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</si>
  <si>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</si>
  <si>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</si>
  <si>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</si>
  <si>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</si>
  <si>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</si>
  <si>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</si>
  <si>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</si>
  <si>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</si>
  <si>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</si>
  <si>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</si>
  <si>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</si>
  <si>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</si>
  <si>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</si>
  <si>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</si>
  <si>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</si>
  <si>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</si>
  <si>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</si>
  <si>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</si>
  <si>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</si>
  <si>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</si>
  <si>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</si>
  <si>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</si>
  <si>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</si>
  <si>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</si>
  <si>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</si>
  <si>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</si>
  <si>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</si>
  <si>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</si>
  <si>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</si>
  <si>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</si>
  <si>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</si>
  <si>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</si>
  <si>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</si>
  <si>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</si>
  <si>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</si>
  <si>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</si>
  <si>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</si>
  <si>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</si>
  <si>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</si>
  <si>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</si>
  <si>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</si>
  <si>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</si>
  <si>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</si>
  <si>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</si>
  <si>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</si>
  <si>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</si>
  <si>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</si>
  <si>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</si>
  <si>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</si>
  <si>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</si>
  <si>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</si>
  <si>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</si>
  <si>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</si>
  <si>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</si>
  <si>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</si>
  <si>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</si>
  <si>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</si>
  <si>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</si>
  <si>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</si>
  <si>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</si>
  <si>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</si>
  <si>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</si>
  <si>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</si>
  <si>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</si>
  <si>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</si>
  <si>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</si>
  <si>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</si>
  <si>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</si>
  <si>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</si>
  <si>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</si>
  <si>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</si>
  <si>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</si>
  <si>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</si>
  <si>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</si>
  <si>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</si>
  <si>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</si>
  <si>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</si>
  <si>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</si>
  <si>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</si>
  <si>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</si>
  <si>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</si>
  <si>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</si>
  <si>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</si>
  <si>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</si>
  <si>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</si>
  <si>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</si>
  <si>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</si>
  <si>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</si>
  <si>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</si>
  <si>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</si>
  <si>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</si>
  <si>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</si>
  <si>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</si>
  <si>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</si>
  <si>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</si>
  <si>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</si>
  <si>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</si>
  <si>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</si>
  <si>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</si>
  <si>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</si>
  <si>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</si>
  <si>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</si>
  <si>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</si>
  <si>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</si>
  <si>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</si>
  <si>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</si>
  <si>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</si>
  <si>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</si>
  <si>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</si>
  <si>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</si>
  <si>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</si>
  <si>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</si>
  <si>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</si>
  <si>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</si>
  <si>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</si>
  <si>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</si>
  <si>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</si>
  <si>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</si>
  <si>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</si>
  <si>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</si>
  <si>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</si>
  <si>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</si>
  <si>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</si>
  <si>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</si>
  <si>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</si>
  <si>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</si>
  <si>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</si>
  <si>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</si>
  <si>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</si>
  <si>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</si>
  <si>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</si>
  <si>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</si>
  <si>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</si>
  <si>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</si>
  <si>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</si>
  <si>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</si>
  <si>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</si>
  <si>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</si>
  <si>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</si>
  <si>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</si>
  <si>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</si>
  <si>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</si>
  <si>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</si>
  <si>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</si>
  <si>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</si>
  <si>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</si>
  <si>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</si>
  <si>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</si>
  <si>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</si>
  <si>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</si>
  <si>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</si>
  <si>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</si>
  <si>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</si>
  <si>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</si>
  <si>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</si>
  <si>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</si>
  <si>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</si>
  <si>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</si>
  <si>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</si>
  <si>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</si>
  <si>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</si>
  <si>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</si>
  <si>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</si>
  <si>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</si>
  <si>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</si>
  <si>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</si>
  <si>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</si>
  <si>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</si>
  <si>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</si>
  <si>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</si>
  <si>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</si>
  <si>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</si>
  <si>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</si>
  <si>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</si>
  <si>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</si>
  <si>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</si>
  <si>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</si>
  <si>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</si>
  <si>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</si>
  <si>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</si>
  <si>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</si>
  <si>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</si>
  <si>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</si>
  <si>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</si>
  <si>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</si>
  <si>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</si>
  <si>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</si>
  <si>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</si>
  <si>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</si>
  <si>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</si>
  <si>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</si>
  <si>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</si>
  <si>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</si>
  <si>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</si>
  <si>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</si>
  <si>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</si>
  <si>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</si>
  <si>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</si>
  <si>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</si>
  <si>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</si>
  <si>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</si>
  <si>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</si>
  <si>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</si>
  <si>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</si>
  <si>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</si>
  <si>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</si>
  <si>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</si>
  <si>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</si>
  <si>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</si>
  <si>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</si>
  <si>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</si>
  <si>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</si>
  <si>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</si>
  <si>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</si>
  <si>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</si>
  <si>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</si>
  <si>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</si>
  <si>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</si>
  <si>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</si>
  <si>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</si>
  <si>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</si>
  <si>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</si>
  <si>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</si>
  <si>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</si>
  <si>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</si>
  <si>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</si>
  <si>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</si>
  <si>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</si>
  <si>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</si>
  <si>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</si>
  <si>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</si>
  <si>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</si>
  <si>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</si>
  <si>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</si>
  <si>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</si>
  <si>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</si>
  <si>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</si>
  <si>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</si>
  <si>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</si>
  <si>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</si>
  <si>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</si>
  <si>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</si>
  <si>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</si>
  <si>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</si>
  <si>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</si>
  <si>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</si>
  <si>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</si>
  <si>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</si>
  <si>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</si>
  <si>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</si>
  <si>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</si>
  <si>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</si>
  <si>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</si>
  <si>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</si>
  <si>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</si>
  <si>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</si>
  <si>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</si>
  <si>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</si>
  <si>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</si>
  <si>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</si>
  <si>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</si>
  <si>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</si>
  <si>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</si>
  <si>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</si>
  <si>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</si>
  <si>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</si>
  <si>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</si>
  <si>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</si>
  <si>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</si>
  <si>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</si>
  <si>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</si>
  <si>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</si>
  <si>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</si>
  <si>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</si>
  <si>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</si>
  <si>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</si>
  <si>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</si>
  <si>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</si>
  <si>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</si>
  <si>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</si>
  <si>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</si>
  <si>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</si>
  <si>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</si>
  <si>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</si>
  <si>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</si>
  <si>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</si>
  <si>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</si>
  <si>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</si>
  <si>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</si>
  <si>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</si>
  <si>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</si>
  <si>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</si>
  <si>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</si>
  <si>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</si>
  <si>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</si>
  <si>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</si>
  <si>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</si>
  <si>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</si>
  <si>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</si>
  <si>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</si>
  <si>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</si>
  <si>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</si>
  <si>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</si>
  <si>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</si>
  <si>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</si>
  <si>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</si>
  <si>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</si>
  <si>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</si>
  <si>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</si>
  <si>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</si>
  <si>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</si>
  <si>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</si>
  <si>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</si>
  <si>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</si>
  <si>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</si>
  <si>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</si>
  <si>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</si>
  <si>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</si>
  <si>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</si>
  <si>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</si>
  <si>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</si>
  <si>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</si>
  <si>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</si>
  <si>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</si>
  <si>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</si>
  <si>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</si>
  <si>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</si>
  <si>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</si>
  <si>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</si>
  <si>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</si>
  <si>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</si>
  <si>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</si>
  <si>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</si>
  <si>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</si>
  <si>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</si>
  <si>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</si>
  <si>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</si>
  <si>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</si>
  <si>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</si>
  <si>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</si>
  <si>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</si>
  <si>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</si>
  <si>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</si>
  <si>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</si>
  <si>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</si>
  <si>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</si>
  <si>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</si>
  <si>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</si>
  <si>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</si>
  <si>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</si>
  <si>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</si>
  <si>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</si>
  <si>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</si>
  <si>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</si>
  <si>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</si>
  <si>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</si>
  <si>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</si>
  <si>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</si>
  <si>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</si>
  <si>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</si>
  <si>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</si>
  <si>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</si>
  <si>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</si>
  <si>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</si>
  <si>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</si>
  <si>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</si>
  <si>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</si>
  <si>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</si>
  <si>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</si>
  <si>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</si>
  <si>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</si>
  <si>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</si>
  <si>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</si>
  <si>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</si>
  <si>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</si>
  <si>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</si>
  <si>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</si>
  <si>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</si>
  <si>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</si>
  <si>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</si>
  <si>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</si>
  <si>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</si>
  <si>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</si>
  <si>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</si>
  <si>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</si>
  <si>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</si>
  <si>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</si>
  <si>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</si>
  <si>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</si>
  <si>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</si>
  <si>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</si>
  <si>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</si>
  <si>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</si>
  <si>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</si>
  <si>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</si>
  <si>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</si>
  <si>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</si>
  <si>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</si>
  <si>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</si>
  <si>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</si>
  <si>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</si>
  <si>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</si>
  <si>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</si>
  <si>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</si>
  <si>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</si>
  <si>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</si>
  <si>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</si>
  <si>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</si>
  <si>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</si>
  <si>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</si>
  <si>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</si>
  <si>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</si>
  <si>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</si>
  <si>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</si>
  <si>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</si>
  <si>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</si>
  <si>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</si>
  <si>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</si>
  <si>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</si>
  <si>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</si>
  <si>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</si>
  <si>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</si>
  <si>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</si>
  <si>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</si>
  <si>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</si>
  <si>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</si>
  <si>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</si>
  <si>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</si>
  <si>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</si>
  <si>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</si>
  <si>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</si>
  <si>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</si>
  <si>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</si>
  <si>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</si>
  <si>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</si>
  <si>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</si>
  <si>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</si>
  <si>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</si>
  <si>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</si>
  <si>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</si>
  <si>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</si>
  <si>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</si>
  <si>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</si>
  <si>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</si>
  <si>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</si>
  <si>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</si>
  <si>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</si>
  <si>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</si>
  <si>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</si>
  <si>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</si>
  <si>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</si>
  <si>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</si>
  <si>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</si>
  <si>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</si>
  <si>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</si>
  <si>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</si>
  <si>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</si>
  <si>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</si>
  <si>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</si>
  <si>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</si>
  <si>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</si>
  <si>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</si>
  <si>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</si>
  <si>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</si>
  <si>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</si>
  <si>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</si>
  <si>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</si>
  <si>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</si>
  <si>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</si>
  <si>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</si>
  <si>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</si>
  <si>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</si>
  <si>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</si>
  <si>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</si>
  <si>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</si>
  <si>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</si>
  <si>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</si>
  <si>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</si>
  <si>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</si>
  <si>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</si>
  <si>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</si>
  <si>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</si>
  <si>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</si>
  <si>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</si>
  <si>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</si>
  <si>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</si>
  <si>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</si>
  <si>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</si>
  <si>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</si>
  <si>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</si>
  <si>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</si>
  <si>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</si>
  <si>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</si>
  <si>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</si>
  <si>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</si>
  <si>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</si>
  <si>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</si>
  <si>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</si>
  <si>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</si>
  <si>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</si>
  <si>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</si>
  <si>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</si>
  <si>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</si>
  <si>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</si>
  <si>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</si>
  <si>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</si>
  <si>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</si>
  <si>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</si>
  <si>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</si>
  <si>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</si>
  <si>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</si>
  <si>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</si>
  <si>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</si>
  <si>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</si>
  <si>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</si>
  <si>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</si>
  <si>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</si>
  <si>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</si>
  <si>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</si>
  <si>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</si>
  <si>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</si>
  <si>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</si>
  <si>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</si>
  <si>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</si>
  <si>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</si>
  <si>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</si>
  <si>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</si>
  <si>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</si>
  <si>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</si>
  <si>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</si>
  <si>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</si>
  <si>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</si>
  <si>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</si>
  <si>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</si>
  <si>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</si>
  <si>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</si>
  <si>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</si>
  <si>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</si>
  <si>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</si>
  <si>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</si>
  <si>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</si>
  <si>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</si>
  <si>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</si>
  <si>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</si>
  <si>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</si>
  <si>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</si>
  <si>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</si>
  <si>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</si>
  <si>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</si>
  <si>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</si>
  <si>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</si>
  <si>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</si>
  <si>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</si>
  <si>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</si>
  <si>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</si>
  <si>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</si>
  <si>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</si>
  <si>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</si>
  <si>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</si>
  <si>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</si>
  <si>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</si>
  <si>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</si>
  <si>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</si>
  <si>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</si>
  <si>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</si>
  <si>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</si>
  <si>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</si>
  <si>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</si>
  <si>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</si>
  <si>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</si>
  <si>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</si>
  <si>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</si>
  <si>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</si>
  <si>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</si>
  <si>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</si>
  <si>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</si>
  <si>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</si>
  <si>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</si>
  <si>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</si>
  <si>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</si>
  <si>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</si>
  <si>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</si>
  <si>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</si>
  <si>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</si>
  <si>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</si>
  <si>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</si>
  <si>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</si>
  <si>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</si>
  <si>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</si>
  <si>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</si>
  <si>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</si>
  <si>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</si>
  <si>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</si>
  <si>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</si>
  <si>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</si>
  <si>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</si>
  <si>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</si>
  <si>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</si>
  <si>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</si>
  <si>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</si>
  <si>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</si>
  <si>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</si>
  <si>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</si>
  <si>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</si>
  <si>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</si>
  <si>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</si>
  <si>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</si>
  <si>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</si>
  <si>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</si>
  <si>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</si>
  <si>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</si>
  <si>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</si>
  <si>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</si>
  <si>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</si>
  <si>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</si>
  <si>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</si>
  <si>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</si>
  <si>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</si>
  <si>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</si>
  <si>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</si>
  <si>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</si>
  <si>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</si>
  <si>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</si>
  <si>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</si>
  <si>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</si>
  <si>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</si>
  <si>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</si>
  <si>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</si>
  <si>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</si>
  <si>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</si>
  <si>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</si>
  <si>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</si>
  <si>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</si>
  <si>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</si>
  <si>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</si>
  <si>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</si>
  <si>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</si>
  <si>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</si>
  <si>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</si>
  <si>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</si>
  <si>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</si>
  <si>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</si>
  <si>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</si>
  <si>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</si>
  <si>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</si>
  <si>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</si>
  <si>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</si>
  <si>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</si>
  <si>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</si>
  <si>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</si>
  <si>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</si>
  <si>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</si>
  <si>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</si>
  <si>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</si>
  <si>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</si>
  <si>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</si>
  <si>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</si>
  <si>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</si>
  <si>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</si>
  <si>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</si>
  <si>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</si>
  <si>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</si>
  <si>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</si>
  <si>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</si>
  <si>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</si>
  <si>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</si>
  <si>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</si>
  <si>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</si>
  <si>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</si>
  <si>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</si>
  <si>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</si>
  <si>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</si>
  <si>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</si>
  <si>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</si>
  <si>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</si>
  <si>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</si>
  <si>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</si>
  <si>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</si>
  <si>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</si>
  <si>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</si>
  <si>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</si>
  <si>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</si>
  <si>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</si>
  <si>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</si>
  <si>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</si>
  <si>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</si>
  <si>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</si>
  <si>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</si>
  <si>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</si>
  <si>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</si>
  <si>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</si>
  <si>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</si>
  <si>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</si>
  <si>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</si>
  <si>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</si>
  <si>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</si>
  <si>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</si>
  <si>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</si>
  <si>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</si>
  <si>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</si>
  <si>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</si>
  <si>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</si>
  <si>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</si>
  <si>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</si>
  <si>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</si>
  <si>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</si>
  <si>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</si>
  <si>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</si>
  <si>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</si>
  <si>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</si>
  <si>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</si>
  <si>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</si>
  <si>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</si>
  <si>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</si>
  <si>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</si>
  <si>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</si>
  <si>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</si>
  <si>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</si>
  <si>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</si>
  <si>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</si>
  <si>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</si>
  <si>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</si>
  <si>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</si>
  <si>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</si>
  <si>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</si>
  <si>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</si>
  <si>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</si>
  <si>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</si>
  <si>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</si>
  <si>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</si>
  <si>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</si>
  <si>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</si>
  <si>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</si>
  <si>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</si>
  <si>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</si>
  <si>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</si>
  <si>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</si>
  <si>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</si>
  <si>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</si>
  <si>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</si>
  <si>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</si>
  <si>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</si>
  <si>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</si>
  <si>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</si>
  <si>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</si>
  <si>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</si>
  <si>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</si>
  <si>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</si>
  <si>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</si>
  <si>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</si>
  <si>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</si>
  <si>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</si>
  <si>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</si>
  <si>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</si>
  <si>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</si>
  <si>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</si>
  <si>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</si>
  <si>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</si>
  <si>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</si>
  <si>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</si>
  <si>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</si>
  <si>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</si>
  <si>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</si>
  <si>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</si>
  <si>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</si>
  <si>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</si>
  <si>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</si>
  <si>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</si>
  <si>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</si>
  <si>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</si>
  <si>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</si>
  <si>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</si>
  <si>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</si>
  <si>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</si>
  <si>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</si>
  <si>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</si>
  <si>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</si>
  <si>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</si>
  <si>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</si>
  <si>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</si>
  <si>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</si>
  <si>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</si>
  <si>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</si>
  <si>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</si>
  <si>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</si>
  <si>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</si>
  <si>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</si>
  <si>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</si>
  <si>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</si>
  <si>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</si>
  <si>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</si>
  <si>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</si>
  <si>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</si>
  <si>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</si>
  <si>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</si>
  <si>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</si>
  <si>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</si>
  <si>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</si>
  <si>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</si>
  <si>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</si>
  <si>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</si>
  <si>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</si>
  <si>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</si>
  <si>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</si>
  <si>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</si>
  <si>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</si>
  <si>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</si>
  <si>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</si>
  <si>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</si>
  <si>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</si>
  <si>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</si>
  <si>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</si>
  <si>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</si>
  <si>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</si>
  <si>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</si>
  <si>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</si>
  <si>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</si>
  <si>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</si>
  <si>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</si>
  <si>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</si>
  <si>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</si>
  <si>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</si>
  <si>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</si>
  <si>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</si>
  <si>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</si>
  <si>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</si>
  <si>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</si>
  <si>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</si>
  <si>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</si>
  <si>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</si>
  <si>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</si>
  <si>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</si>
  <si>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</si>
  <si>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</si>
  <si>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</si>
  <si>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</si>
  <si>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</si>
  <si>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</si>
  <si>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</si>
  <si>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</si>
  <si>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</si>
  <si>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</si>
  <si>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</si>
  <si>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</si>
  <si>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</si>
  <si>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</si>
  <si>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</si>
  <si>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</si>
  <si>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</si>
  <si>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</si>
  <si>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</si>
  <si>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</si>
  <si>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</si>
  <si>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</si>
  <si>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</si>
  <si>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</si>
  <si>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</si>
  <si>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</si>
  <si>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</si>
  <si>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</si>
  <si>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</si>
  <si>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</si>
  <si>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</si>
  <si>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</si>
  <si>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</si>
  <si>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</si>
  <si>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</si>
  <si>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</si>
  <si>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</si>
  <si>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</si>
  <si>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</si>
  <si>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</si>
  <si>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</si>
  <si>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</si>
  <si>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</si>
  <si>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</si>
  <si>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</si>
  <si>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</si>
  <si>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</si>
  <si>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</si>
  <si>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</si>
  <si>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</si>
  <si>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</si>
  <si>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</si>
  <si>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</si>
  <si>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</si>
  <si>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</si>
  <si>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</si>
  <si>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</si>
  <si>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</si>
  <si>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</si>
  <si>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</si>
  <si>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</si>
  <si>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</si>
  <si>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</si>
  <si>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</si>
  <si>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</si>
  <si>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</si>
  <si>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</si>
  <si>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</si>
  <si>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</si>
  <si>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</si>
  <si>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</si>
  <si>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</si>
  <si>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</si>
  <si>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</si>
  <si>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</si>
  <si>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</si>
  <si>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</si>
  <si>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</si>
  <si>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</si>
  <si>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</si>
  <si>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</si>
  <si>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</si>
  <si>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</si>
  <si>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</si>
  <si>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</si>
  <si>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</si>
  <si>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</si>
  <si>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</si>
  <si>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</si>
  <si>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</si>
  <si>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</si>
  <si>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</si>
  <si>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</si>
  <si>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</si>
  <si>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</si>
  <si>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</si>
  <si>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</si>
  <si>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</si>
  <si>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</si>
  <si>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</si>
  <si>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</si>
  <si>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</si>
  <si>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</si>
  <si>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</si>
  <si>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</si>
  <si>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</si>
  <si>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</si>
  <si>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</si>
  <si>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</si>
  <si>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</si>
  <si>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</si>
  <si>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</si>
  <si>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</si>
  <si>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</si>
  <si>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</si>
  <si>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</si>
  <si>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</si>
  <si>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</si>
  <si>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</si>
  <si>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</si>
  <si>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</si>
  <si>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</si>
  <si>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</si>
  <si>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</si>
  <si>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</si>
  <si>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</si>
  <si>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</si>
  <si>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</si>
  <si>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</si>
  <si>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</si>
  <si>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</si>
  <si>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</si>
  <si>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</si>
  <si>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</si>
  <si>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</si>
  <si>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</si>
  <si>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</si>
  <si>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</si>
  <si>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</si>
  <si>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</si>
  <si>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</si>
  <si>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</si>
  <si>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</si>
  <si>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</si>
  <si>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</si>
  <si>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</si>
  <si>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</si>
  <si>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</si>
  <si>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</si>
  <si>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</si>
  <si>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</si>
  <si>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</si>
  <si>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</si>
  <si>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</si>
  <si>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</si>
  <si>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</si>
  <si>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</si>
  <si>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</si>
  <si>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</si>
  <si>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</si>
  <si>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</si>
  <si>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</si>
  <si>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</si>
  <si>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</si>
  <si>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</si>
  <si>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</si>
  <si>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</si>
  <si>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</si>
  <si>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</si>
  <si>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</si>
  <si>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</si>
  <si>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</si>
  <si>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</si>
  <si>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</si>
  <si>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</si>
  <si>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</si>
  <si>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</si>
  <si>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</si>
  <si>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</si>
  <si>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</si>
  <si>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</si>
  <si>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</si>
  <si>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</si>
  <si>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</si>
  <si>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</si>
  <si>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</si>
  <si>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</si>
  <si>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</si>
  <si>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</si>
  <si>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</si>
  <si>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</si>
  <si>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</si>
  <si>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</si>
  <si>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</si>
  <si>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</si>
  <si>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</si>
  <si>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</si>
  <si>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</si>
  <si>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</si>
  <si>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</si>
  <si>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</si>
  <si>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</si>
  <si>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</si>
  <si>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</si>
  <si>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</si>
  <si>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</si>
  <si>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</si>
  <si>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</si>
  <si>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</si>
  <si>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</si>
  <si>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</si>
  <si>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</si>
  <si>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</si>
  <si>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</si>
  <si>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</si>
  <si>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</si>
  <si>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</si>
  <si>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</si>
  <si>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</si>
  <si>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</si>
  <si>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</si>
  <si>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</si>
  <si>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</si>
  <si>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</si>
  <si>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</si>
  <si>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</si>
  <si>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</si>
  <si>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</si>
  <si>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</si>
  <si>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</si>
  <si>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</si>
  <si>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</si>
  <si>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</si>
  <si>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</si>
  <si>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</si>
  <si>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</si>
  <si>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</si>
  <si>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</si>
  <si>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</si>
  <si>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</si>
  <si>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</si>
  <si>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</si>
  <si>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</si>
  <si>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</si>
  <si>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</si>
  <si>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</si>
  <si>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</si>
  <si>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</si>
  <si>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</si>
  <si>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</si>
  <si>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</si>
  <si>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</si>
  <si>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</si>
  <si>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</si>
  <si>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</si>
  <si>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</si>
  <si>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</si>
  <si>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</si>
  <si>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</si>
  <si>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</si>
  <si>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</si>
  <si>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</si>
  <si>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</si>
  <si>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</si>
  <si>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</si>
  <si>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</si>
  <si>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</si>
  <si>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</si>
  <si>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</si>
  <si>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</si>
  <si>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</si>
  <si>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</si>
  <si>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</si>
  <si>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</si>
  <si>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</si>
  <si>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</si>
  <si>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</si>
  <si>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</si>
  <si>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</si>
  <si>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</si>
  <si>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</si>
  <si>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</si>
  <si>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</si>
  <si>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</si>
  <si>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</si>
  <si>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</si>
  <si>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</si>
  <si>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</si>
  <si>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</si>
  <si>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</si>
  <si>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</si>
  <si>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</si>
  <si>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</si>
  <si>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</si>
  <si>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</si>
  <si>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</si>
  <si>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</si>
  <si>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</si>
  <si>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</si>
  <si>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</si>
  <si>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</si>
  <si>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</si>
  <si>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</si>
  <si>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</si>
  <si>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</si>
  <si>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</si>
  <si>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</si>
  <si>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</si>
  <si>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</si>
  <si>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</si>
  <si>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</si>
  <si>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</si>
  <si>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</si>
  <si>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</si>
  <si>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</si>
  <si>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</si>
  <si>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</si>
  <si>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</si>
  <si>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</si>
  <si>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</si>
  <si>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</si>
  <si>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</si>
  <si>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</si>
  <si>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</si>
  <si>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</si>
  <si>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</si>
  <si>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</si>
  <si>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</si>
  <si>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</si>
  <si>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</si>
  <si>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</si>
  <si>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</si>
  <si>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</si>
  <si>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</si>
  <si>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</si>
  <si>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</si>
  <si>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</si>
  <si>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</si>
  <si>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</si>
  <si>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</si>
  <si>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</si>
  <si>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</si>
  <si>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</si>
  <si>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</si>
  <si>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</si>
  <si>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</si>
  <si>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</si>
  <si>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</si>
  <si>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</si>
  <si>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</si>
  <si>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</si>
  <si>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</si>
  <si>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</si>
  <si>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</si>
  <si>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</si>
  <si>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</si>
  <si>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</si>
  <si>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</si>
  <si>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</si>
  <si>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</si>
  <si>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</si>
  <si>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</si>
  <si>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</si>
  <si>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</si>
  <si>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</si>
  <si>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</si>
  <si>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</si>
  <si>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</si>
  <si>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</si>
  <si>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</si>
  <si>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</si>
  <si>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</si>
  <si>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</si>
  <si>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</si>
  <si>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</si>
  <si>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</si>
  <si>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</si>
  <si>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</si>
  <si>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</si>
  <si>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</si>
  <si>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</si>
  <si>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</si>
  <si>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</si>
  <si>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</si>
  <si>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</si>
  <si>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</si>
  <si>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</si>
  <si>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</si>
  <si>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</si>
  <si>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</si>
  <si>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</si>
  <si>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</si>
  <si>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</si>
  <si>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</si>
  <si>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</si>
  <si>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</si>
  <si>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</si>
  <si>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</si>
  <si>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</si>
  <si>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</si>
  <si>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</si>
  <si>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</si>
  <si>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</si>
  <si>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</si>
  <si>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</si>
  <si>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</si>
  <si>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</si>
  <si>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</si>
  <si>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</si>
  <si>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</si>
  <si>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</si>
  <si>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</si>
  <si>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</si>
  <si>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</si>
  <si>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</si>
  <si>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</si>
  <si>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</si>
  <si>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</si>
  <si>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</si>
  <si>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</si>
  <si>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</si>
  <si>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</si>
  <si>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</si>
  <si>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</si>
  <si>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</si>
  <si>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</si>
  <si>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</si>
  <si>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</si>
  <si>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</si>
  <si>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</si>
  <si>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</si>
  <si>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</si>
  <si>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</si>
  <si>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</si>
  <si>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</si>
  <si>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</si>
  <si>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</si>
  <si>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</si>
  <si>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</si>
  <si>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</si>
  <si>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</si>
  <si>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</si>
  <si>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</si>
  <si>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</si>
  <si>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</si>
  <si>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</si>
  <si>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</si>
  <si>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</si>
  <si>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</si>
  <si>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</si>
  <si>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</si>
  <si>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</si>
  <si>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</si>
  <si>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</si>
  <si>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</si>
  <si>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</si>
  <si>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</si>
  <si>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</si>
  <si>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</si>
  <si>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</si>
  <si>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</si>
  <si>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</si>
  <si>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</si>
  <si>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</si>
  <si>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</si>
  <si>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</si>
  <si>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</si>
  <si>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</si>
  <si>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</si>
  <si>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</si>
  <si>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</si>
  <si>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</si>
  <si>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</si>
  <si>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</si>
  <si>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</si>
  <si>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</si>
  <si>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</si>
  <si>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</si>
  <si>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</si>
  <si>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</si>
  <si>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</si>
  <si>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</si>
  <si>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</si>
  <si>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</si>
  <si>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</si>
  <si>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</si>
  <si>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</si>
  <si>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</si>
  <si>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</si>
  <si>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</si>
  <si>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</si>
  <si>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</si>
  <si>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</si>
  <si>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</si>
  <si>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</si>
  <si>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</si>
  <si>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</si>
  <si>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</si>
  <si>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</si>
  <si>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</si>
  <si>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</si>
  <si>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</si>
  <si>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</si>
  <si>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</si>
  <si>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</si>
  <si>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</si>
  <si>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</si>
  <si>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</si>
  <si>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</si>
  <si>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</si>
  <si>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</si>
  <si>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</si>
  <si>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</si>
  <si>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</si>
  <si>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</si>
  <si>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</si>
  <si>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</si>
  <si>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</si>
  <si>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</si>
  <si>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</si>
  <si>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</si>
  <si>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</si>
  <si>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</si>
  <si>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</si>
  <si>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</si>
  <si>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</si>
  <si>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</si>
  <si>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</si>
  <si>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</si>
  <si>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</si>
  <si>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</si>
  <si>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</si>
  <si>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</si>
  <si>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</si>
  <si>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</si>
  <si>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</si>
  <si>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</si>
  <si>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</si>
  <si>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</si>
  <si>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</si>
  <si>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</si>
  <si>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</si>
  <si>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</si>
  <si>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</si>
  <si>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</si>
  <si>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</si>
  <si>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</si>
  <si>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</si>
  <si>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</si>
  <si>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</si>
  <si>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</si>
  <si>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</si>
  <si>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</si>
  <si>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</si>
  <si>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</si>
  <si>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</si>
  <si>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</si>
  <si>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</si>
  <si>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</si>
  <si>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</si>
  <si>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</si>
  <si>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</si>
  <si>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</si>
  <si>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</si>
  <si>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</si>
  <si>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</si>
  <si>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</si>
  <si>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</si>
  <si>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</si>
  <si>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</si>
  <si>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</si>
  <si>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</si>
  <si>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</si>
  <si>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</si>
  <si>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</si>
  <si>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</si>
  <si>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</si>
  <si>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</si>
  <si>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</si>
  <si>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</si>
  <si>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</si>
  <si>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</si>
  <si>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</si>
  <si>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</si>
  <si>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</si>
  <si>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</si>
  <si>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</si>
  <si>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</si>
  <si>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</si>
  <si>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</si>
  <si>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</si>
  <si>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</si>
  <si>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</si>
  <si>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</si>
  <si>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</si>
  <si>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</si>
  <si>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</si>
  <si>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</si>
  <si>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</si>
  <si>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</si>
  <si>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</si>
  <si>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</si>
  <si>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</si>
  <si>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</si>
  <si>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</si>
  <si>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</si>
  <si>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</si>
  <si>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</si>
  <si>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</si>
  <si>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</si>
  <si>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</si>
  <si>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</si>
  <si>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</si>
  <si>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</si>
  <si>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</si>
  <si>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</si>
  <si>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</si>
  <si>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</si>
  <si>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</si>
  <si>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</si>
  <si>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</si>
  <si>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</si>
  <si>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</si>
  <si>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</si>
  <si>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</si>
  <si>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</si>
  <si>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</si>
  <si>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</si>
  <si>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</si>
  <si>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</si>
  <si>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</si>
  <si>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</si>
  <si>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</si>
  <si>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</si>
  <si>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</si>
  <si>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</si>
  <si>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</si>
  <si>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</si>
  <si>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</si>
  <si>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</si>
  <si>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</si>
  <si>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</si>
  <si>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</si>
  <si>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</si>
  <si>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</si>
  <si>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</si>
  <si>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</si>
  <si>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</si>
  <si>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</si>
  <si>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</si>
  <si>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</si>
  <si>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</si>
  <si>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</si>
  <si>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</si>
  <si>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</si>
  <si>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</si>
  <si>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</si>
  <si>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</si>
  <si>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</si>
  <si>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</si>
  <si>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</si>
  <si>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</si>
  <si>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</si>
  <si>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</si>
  <si>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</si>
  <si>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</si>
  <si>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</si>
  <si>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</si>
  <si>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</si>
  <si>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</si>
  <si>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</si>
  <si>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</si>
  <si>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</si>
  <si>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</si>
  <si>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</si>
  <si>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</si>
  <si>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</si>
  <si>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</si>
  <si>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</si>
  <si>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</si>
  <si>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</si>
  <si>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</si>
  <si>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</si>
  <si>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</si>
  <si>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</si>
  <si>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</si>
  <si>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</si>
  <si>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</si>
  <si>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</si>
  <si>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</si>
  <si>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</si>
  <si>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</si>
  <si>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</si>
  <si>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</si>
  <si>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</si>
  <si>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</si>
  <si>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</si>
  <si>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</si>
  <si>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</si>
  <si>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</si>
  <si>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</si>
  <si>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</si>
  <si>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</si>
  <si>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</si>
  <si>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</si>
  <si>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</si>
  <si>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</si>
  <si>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</si>
  <si>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</si>
  <si>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</si>
  <si>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</si>
  <si>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</si>
  <si>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</si>
  <si>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</si>
  <si>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</si>
  <si>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</si>
  <si>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</si>
  <si>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</si>
  <si>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</si>
  <si>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</si>
  <si>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</si>
  <si>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</si>
  <si>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</si>
  <si>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</si>
  <si>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</si>
  <si>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</si>
  <si>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</si>
  <si>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</si>
  <si>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</si>
  <si>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</si>
  <si>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</si>
  <si>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</si>
  <si>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</si>
  <si>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</si>
  <si>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</si>
  <si>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</si>
  <si>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</si>
  <si>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</si>
  <si>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</si>
  <si>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</si>
  <si>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</si>
  <si>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</si>
  <si>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</si>
  <si>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</si>
  <si>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</si>
  <si>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</si>
  <si>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</si>
  <si>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</si>
  <si>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</si>
  <si>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</si>
  <si>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</si>
  <si>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</si>
  <si>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</si>
  <si>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</si>
  <si>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</si>
  <si>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</si>
  <si>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</si>
  <si>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</si>
  <si>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</si>
  <si>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</si>
  <si>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</si>
  <si>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</si>
  <si>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</si>
  <si>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</si>
  <si>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</si>
  <si>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</si>
  <si>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</si>
  <si>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</si>
  <si>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</si>
  <si>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</si>
  <si>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</si>
  <si>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</si>
  <si>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</si>
  <si>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</si>
  <si>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</si>
  <si>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</si>
  <si>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</si>
  <si>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</si>
  <si>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</si>
  <si>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</si>
  <si>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</si>
  <si>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</si>
  <si>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</si>
  <si>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</si>
  <si>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</si>
  <si>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</si>
  <si>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</si>
  <si>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</si>
  <si>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</si>
  <si>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</si>
  <si>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</si>
  <si>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</si>
  <si>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</si>
  <si>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</si>
  <si>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</si>
  <si>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</si>
  <si>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</si>
  <si>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</si>
  <si>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</si>
  <si>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</si>
  <si>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</si>
  <si>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</si>
  <si>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</si>
  <si>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</si>
  <si>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</si>
  <si>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</si>
  <si>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</si>
  <si>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</si>
  <si>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</si>
  <si>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</si>
  <si>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</si>
  <si>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</si>
  <si>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</si>
  <si>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</si>
  <si>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</si>
  <si>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</si>
  <si>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</si>
  <si>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</si>
  <si>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</si>
  <si>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</si>
  <si>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</si>
  <si>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</si>
  <si>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</si>
  <si>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</si>
  <si>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</si>
  <si>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</si>
  <si>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</si>
  <si>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</si>
  <si>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</si>
  <si>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</si>
  <si>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</si>
  <si>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</si>
  <si>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</si>
  <si>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</si>
  <si>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</si>
  <si>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</si>
  <si>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</si>
  <si>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</si>
  <si>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</si>
  <si>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</si>
  <si>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</si>
  <si>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</si>
  <si>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</si>
  <si>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</si>
  <si>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</si>
  <si>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</si>
  <si>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</si>
  <si>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</si>
  <si>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</si>
  <si>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</si>
  <si>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</si>
  <si>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</si>
  <si>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</si>
  <si>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</si>
  <si>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</si>
  <si>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</si>
  <si>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</si>
  <si>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</si>
  <si>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</si>
  <si>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</si>
  <si>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</si>
  <si>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</si>
  <si>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</si>
  <si>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</si>
  <si>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</si>
  <si>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</si>
  <si>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</si>
  <si>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</si>
  <si>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</si>
  <si>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</si>
  <si>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</si>
  <si>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</si>
  <si>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</si>
  <si>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</si>
  <si>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</si>
  <si>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</si>
  <si>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</si>
  <si>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</si>
  <si>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</si>
  <si>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</si>
  <si>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</si>
  <si>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</si>
  <si>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</si>
  <si>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</si>
  <si>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</si>
  <si>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</si>
  <si>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</si>
  <si>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</si>
  <si>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</si>
  <si>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</si>
  <si>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</si>
  <si>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</si>
  <si>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</si>
  <si>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</si>
  <si>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</si>
  <si>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</si>
  <si>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</si>
  <si>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</si>
  <si>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</si>
  <si>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</si>
  <si>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</si>
  <si>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</si>
  <si>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</si>
  <si>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</si>
  <si>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</si>
  <si>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</si>
  <si>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</si>
  <si>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</si>
  <si>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</si>
  <si>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</si>
  <si>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</si>
  <si>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</si>
  <si>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</si>
  <si>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</si>
  <si>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</si>
  <si>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</si>
  <si>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</si>
  <si>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</si>
  <si>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</si>
  <si>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</si>
  <si>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</si>
  <si>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</si>
  <si>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</si>
  <si>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</si>
  <si>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</si>
  <si>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</si>
  <si>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</si>
  <si>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</si>
  <si>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</si>
  <si>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</si>
  <si>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</si>
  <si>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</si>
  <si>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</si>
  <si>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</si>
  <si>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</si>
  <si>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</si>
  <si>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</si>
  <si>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</si>
  <si>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</si>
  <si>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</si>
  <si>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</si>
  <si>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</si>
  <si>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</si>
  <si>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</si>
  <si>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</si>
  <si>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</si>
  <si>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</si>
  <si>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</si>
  <si>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</si>
  <si>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</si>
  <si>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</si>
  <si>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</si>
  <si>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</si>
  <si>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</si>
  <si>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</si>
  <si>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</si>
  <si>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</si>
  <si>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</si>
  <si>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</si>
  <si>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</si>
  <si>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</si>
  <si>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</si>
  <si>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</si>
  <si>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</si>
  <si>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</si>
  <si>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</si>
  <si>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</si>
  <si>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</si>
  <si>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</si>
  <si>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</si>
  <si>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</si>
  <si>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</si>
  <si>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</si>
  <si>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</si>
  <si>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</si>
  <si>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</si>
  <si>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</si>
  <si>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</si>
  <si>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</si>
  <si>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</si>
  <si>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</si>
  <si>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</si>
  <si>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</si>
  <si>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</si>
  <si>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</si>
  <si>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</si>
  <si>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</si>
  <si>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</si>
  <si>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</si>
  <si>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</si>
  <si>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</si>
  <si>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</si>
  <si>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</si>
  <si>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</si>
  <si>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</si>
  <si>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</si>
  <si>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</si>
  <si>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</si>
  <si>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</si>
  <si>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</si>
  <si>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</si>
  <si>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</si>
  <si>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</si>
  <si>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</si>
  <si>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</si>
  <si>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</si>
  <si>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</si>
  <si>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</si>
  <si>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</si>
  <si>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</si>
  <si>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</si>
  <si>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</si>
  <si>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</si>
  <si>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</si>
  <si>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</si>
  <si>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</si>
  <si>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</si>
  <si>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</si>
  <si>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</si>
  <si>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</si>
  <si>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</si>
  <si>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</si>
  <si>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</si>
  <si>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</si>
  <si>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</si>
  <si>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</si>
  <si>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</si>
  <si>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</si>
  <si>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</si>
  <si>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</si>
  <si>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</si>
  <si>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</si>
  <si>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</si>
  <si>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</si>
  <si>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</si>
  <si>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</si>
  <si>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</si>
  <si>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</si>
  <si>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</si>
  <si>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</si>
  <si>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</si>
  <si>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</si>
  <si>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</si>
  <si>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</si>
  <si>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</si>
  <si>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</si>
  <si>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</si>
  <si>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</si>
  <si>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</si>
  <si>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</si>
  <si>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</si>
  <si>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</si>
  <si>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</si>
  <si>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</si>
  <si>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</si>
  <si>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</si>
  <si>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</si>
  <si>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</si>
  <si>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</si>
  <si>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</si>
  <si>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</si>
  <si>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</si>
  <si>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</si>
  <si>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</si>
  <si>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</si>
  <si>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</si>
  <si>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</si>
  <si>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</si>
  <si>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</si>
  <si>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</si>
  <si>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</si>
  <si>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</si>
  <si>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</si>
  <si>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</si>
  <si>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</si>
  <si>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</si>
  <si>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</si>
  <si>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</si>
  <si>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</si>
  <si>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</si>
  <si>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</si>
  <si>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</si>
  <si>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</si>
  <si>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</si>
  <si>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</si>
  <si>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</si>
  <si>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</si>
  <si>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</si>
  <si>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</si>
  <si>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</si>
  <si>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</si>
  <si>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</si>
  <si>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</si>
  <si>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</si>
  <si>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</si>
  <si>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</si>
  <si>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</si>
  <si>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</si>
  <si>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</si>
  <si>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</si>
  <si>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</si>
  <si>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</si>
  <si>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</si>
  <si>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</si>
  <si>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</si>
  <si>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</si>
  <si>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</si>
  <si>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</si>
  <si>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</si>
  <si>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</si>
  <si>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</si>
  <si>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</si>
  <si>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</si>
  <si>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</si>
  <si>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</si>
  <si>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</si>
  <si>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</si>
  <si>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</si>
  <si>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</si>
  <si>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</si>
  <si>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</si>
  <si>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</si>
  <si>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</si>
  <si>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</si>
  <si>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</si>
  <si>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</si>
  <si>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</si>
  <si>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</si>
  <si>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</si>
  <si>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</si>
  <si>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</si>
  <si>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</si>
  <si>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</si>
  <si>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</si>
  <si>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</si>
  <si>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</si>
  <si>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</si>
  <si>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</si>
  <si>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</si>
  <si>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</si>
  <si>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</si>
  <si>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</si>
  <si>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</si>
  <si>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</si>
  <si>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</si>
  <si>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</si>
  <si>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</si>
  <si>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</si>
  <si>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</si>
  <si>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</si>
  <si>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</si>
  <si>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</si>
  <si>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</si>
  <si>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</si>
  <si>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</si>
  <si>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</si>
  <si>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</si>
  <si>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</si>
  <si>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</si>
  <si>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</si>
  <si>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</si>
  <si>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</si>
  <si>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</si>
  <si>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</si>
  <si>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</si>
  <si>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</si>
  <si>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</si>
  <si>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</si>
  <si>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</si>
  <si>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</si>
  <si>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</si>
  <si>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</si>
  <si>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</si>
  <si>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</si>
  <si>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</si>
  <si>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</si>
  <si>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</si>
  <si>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</si>
  <si>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</si>
  <si>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</si>
  <si>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</si>
  <si>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</si>
  <si>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</si>
  <si>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</si>
  <si>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</si>
  <si>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</si>
  <si>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</si>
  <si>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</si>
  <si>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</si>
  <si>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</si>
  <si>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</si>
  <si>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</si>
  <si>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</si>
  <si>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</si>
  <si>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</si>
  <si>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</si>
  <si>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</si>
  <si>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</si>
  <si>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</si>
  <si>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</si>
  <si>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</si>
  <si>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</si>
  <si>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</si>
  <si>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</si>
  <si>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</si>
  <si>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</si>
  <si>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</si>
  <si>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</si>
  <si>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</si>
  <si>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</si>
  <si>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</si>
  <si>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</si>
  <si>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</si>
  <si>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</si>
  <si>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</si>
  <si>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</si>
  <si>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</si>
  <si>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</si>
  <si>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</si>
  <si>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</si>
  <si>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</si>
  <si>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</si>
  <si>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</si>
  <si>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</si>
  <si>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</si>
  <si>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</si>
  <si>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</si>
  <si>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</si>
  <si>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</si>
  <si>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</si>
  <si>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</si>
  <si>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</si>
  <si>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</si>
  <si>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</si>
  <si>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</si>
  <si>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</si>
  <si>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</si>
  <si>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</si>
  <si>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</si>
  <si>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</si>
  <si>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</si>
  <si>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</si>
  <si>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</si>
  <si>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</si>
  <si>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</si>
  <si>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</si>
  <si>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</si>
  <si>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</si>
  <si>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</si>
  <si>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</si>
  <si>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</si>
  <si>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</si>
  <si>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</si>
  <si>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</si>
  <si>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</si>
  <si>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</si>
  <si>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</si>
  <si>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</si>
  <si>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</si>
  <si>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</si>
  <si>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</si>
  <si>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</si>
  <si>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</si>
  <si>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</si>
  <si>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</si>
  <si>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</si>
  <si>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</si>
  <si>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</si>
  <si>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</si>
  <si>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</si>
  <si>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</si>
  <si>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</si>
  <si>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</si>
  <si>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</si>
  <si>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</si>
  <si>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</si>
  <si>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</si>
  <si>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</si>
  <si>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</si>
  <si>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</si>
  <si>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</si>
  <si>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</si>
  <si>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</si>
  <si>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</si>
  <si>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</si>
  <si>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</si>
  <si>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</si>
  <si>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</si>
  <si>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</si>
  <si>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</si>
  <si>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</si>
  <si>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</si>
  <si>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</si>
  <si>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</si>
  <si>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</si>
  <si>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</si>
  <si>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</si>
  <si>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</si>
  <si>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</si>
  <si>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</si>
  <si>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</si>
  <si>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</si>
  <si>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</si>
  <si>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</si>
  <si>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</si>
  <si>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</si>
  <si>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</si>
  <si>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</si>
  <si>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</si>
  <si>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</si>
  <si>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</si>
  <si>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</si>
  <si>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</si>
  <si>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</si>
  <si>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</si>
  <si>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</si>
  <si>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</si>
  <si>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</si>
  <si>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</si>
  <si>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</si>
  <si>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</si>
  <si>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</si>
  <si>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</si>
  <si>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</si>
  <si>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</si>
  <si>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</si>
  <si>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</si>
  <si>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</si>
  <si>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</si>
  <si>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</si>
  <si>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</si>
  <si>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</si>
  <si>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</si>
  <si>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</si>
  <si>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</si>
  <si>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</si>
  <si>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</si>
  <si>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</si>
  <si>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</si>
  <si>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</si>
  <si>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</si>
  <si>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</si>
  <si>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</si>
  <si>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</si>
  <si>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</si>
  <si>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</si>
  <si>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</si>
  <si>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</si>
  <si>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</si>
  <si>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</si>
  <si>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</si>
  <si>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</si>
  <si>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</si>
  <si>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</si>
  <si>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</si>
  <si>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</si>
  <si>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</si>
  <si>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</si>
  <si>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</si>
  <si>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</si>
  <si>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</si>
  <si>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</si>
  <si>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</si>
  <si>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</si>
  <si>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</si>
  <si>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</si>
  <si>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</si>
  <si>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</si>
  <si>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</si>
  <si>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</si>
  <si>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</si>
  <si>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</si>
  <si>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</si>
  <si>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</si>
  <si>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</si>
  <si>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</si>
  <si>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</si>
  <si>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</si>
  <si>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</si>
  <si>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</si>
  <si>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</si>
  <si>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</si>
  <si>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</si>
  <si>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</si>
  <si>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</si>
  <si>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</si>
  <si>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</si>
  <si>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</si>
  <si>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</si>
  <si>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</si>
  <si>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</si>
  <si>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</si>
  <si>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</si>
  <si>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</si>
  <si>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</si>
  <si>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</si>
  <si>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</si>
  <si>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</si>
  <si>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</si>
  <si>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</si>
  <si>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</si>
  <si>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</si>
  <si>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</si>
  <si>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</si>
  <si>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</si>
  <si>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</si>
  <si>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</si>
  <si>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</si>
  <si>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</si>
  <si>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</si>
  <si>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</si>
  <si>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</si>
  <si>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</si>
  <si>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</si>
  <si>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</si>
  <si>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</si>
  <si>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</si>
  <si>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</si>
  <si>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</si>
  <si>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</si>
  <si>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</si>
  <si>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</si>
  <si>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</si>
  <si>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</si>
  <si>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</si>
  <si>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</si>
  <si>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</si>
  <si>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</si>
  <si>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</si>
  <si>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</si>
  <si>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</si>
  <si>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</si>
  <si>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</si>
  <si>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</si>
  <si>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</si>
  <si>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</si>
  <si>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</si>
  <si>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</si>
  <si>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</si>
  <si>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</si>
  <si>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</si>
  <si>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</si>
  <si>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</si>
  <si>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</si>
  <si>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</si>
  <si>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</si>
  <si>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</si>
  <si>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</si>
  <si>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</si>
  <si>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</si>
  <si>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</si>
  <si>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</si>
  <si>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</si>
  <si>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</si>
  <si>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</si>
  <si>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</si>
  <si>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</si>
  <si>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</si>
  <si>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</si>
  <si>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</si>
  <si>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</si>
  <si>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</si>
  <si>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</si>
  <si>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</si>
  <si>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</si>
  <si>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</si>
  <si>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</si>
  <si>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</si>
  <si>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</si>
  <si>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</si>
  <si>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</si>
  <si>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</si>
  <si>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</si>
  <si>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</si>
  <si>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</si>
  <si>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</si>
  <si>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</si>
  <si>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</si>
  <si>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</si>
  <si>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</si>
  <si>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</si>
  <si>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</si>
  <si>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</si>
  <si>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</si>
  <si>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</si>
  <si>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</si>
  <si>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</si>
  <si>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</si>
  <si>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</si>
  <si>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</si>
  <si>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</si>
  <si>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</si>
  <si>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</si>
  <si>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</si>
  <si>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</si>
  <si>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</si>
  <si>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</si>
  <si>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</si>
  <si>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</si>
  <si>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</si>
  <si>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</si>
  <si>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</si>
  <si>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</si>
  <si>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</si>
  <si>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</si>
  <si>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</si>
  <si>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</si>
  <si>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</si>
  <si>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</si>
  <si>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</si>
  <si>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</si>
  <si>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</si>
  <si>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</si>
  <si>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</si>
  <si>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</si>
  <si>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</si>
  <si>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</si>
  <si>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</si>
  <si>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</si>
  <si>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</si>
  <si>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</si>
  <si>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</si>
  <si>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</si>
  <si>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</si>
  <si>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</si>
  <si>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</si>
  <si>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</si>
  <si>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</si>
  <si>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</si>
  <si>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</si>
  <si>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</si>
  <si>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</si>
  <si>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</si>
  <si>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</si>
  <si>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</si>
  <si>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</si>
  <si>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</si>
  <si>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</si>
  <si>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</si>
  <si>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</si>
  <si>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</si>
  <si>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</si>
  <si>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</si>
  <si>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</si>
  <si>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</si>
  <si>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</si>
  <si>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</si>
  <si>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</si>
  <si>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</si>
  <si>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</si>
  <si>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</si>
  <si>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</si>
  <si>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</si>
  <si>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</si>
  <si>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</si>
  <si>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</si>
  <si>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</si>
  <si>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</si>
  <si>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</si>
  <si>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</si>
  <si>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</si>
  <si>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</si>
  <si>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</si>
  <si>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</si>
  <si>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</si>
  <si>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</si>
  <si>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</si>
  <si>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</si>
  <si>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</si>
  <si>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</si>
  <si>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</si>
  <si>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</si>
  <si>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</si>
  <si>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</si>
  <si>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</si>
  <si>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</si>
  <si>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</si>
  <si>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</si>
  <si>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</si>
  <si>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</si>
  <si>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</si>
  <si>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</si>
  <si>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</si>
  <si>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</si>
  <si>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</si>
  <si>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</si>
  <si>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</si>
  <si>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</si>
  <si>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</si>
  <si>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</si>
  <si>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</si>
  <si>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</si>
  <si>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</si>
  <si>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</si>
  <si>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</si>
  <si>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</si>
  <si>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</si>
  <si>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</si>
  <si>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</si>
  <si>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</si>
  <si>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</si>
  <si>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</si>
  <si>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</si>
  <si>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</si>
  <si>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</si>
  <si>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</si>
  <si>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</si>
  <si>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</si>
  <si>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</si>
  <si>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</si>
  <si>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</si>
  <si>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</si>
  <si>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</si>
  <si>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</si>
  <si>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</si>
  <si>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</si>
  <si>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</si>
  <si>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</si>
  <si>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</si>
  <si>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</si>
  <si>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</si>
  <si>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</si>
  <si>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</si>
  <si>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</si>
  <si>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</si>
  <si>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</si>
  <si>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</si>
  <si>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</si>
  <si>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</si>
  <si>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</si>
  <si>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</si>
  <si>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</si>
  <si>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</si>
  <si>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</si>
  <si>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</si>
  <si>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</si>
  <si>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</si>
  <si>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</si>
  <si>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</si>
  <si>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</si>
  <si>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</si>
  <si>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</si>
  <si>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</si>
  <si>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</si>
  <si>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</si>
  <si>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</si>
  <si>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</si>
  <si>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</si>
  <si>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</si>
  <si>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</si>
  <si>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</si>
  <si>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</si>
  <si>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</si>
  <si>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</si>
  <si>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</si>
  <si>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</si>
  <si>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</si>
  <si>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</si>
  <si>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</si>
  <si>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</si>
  <si>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</si>
  <si>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</si>
  <si>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</si>
  <si>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</si>
  <si>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</si>
  <si>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</si>
  <si>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</si>
  <si>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</si>
  <si>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</si>
  <si>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</si>
  <si>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</si>
  <si>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</si>
  <si>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</si>
  <si>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</si>
  <si>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</si>
  <si>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</si>
  <si>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</si>
  <si>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</si>
  <si>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</si>
  <si>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</si>
  <si>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</si>
  <si>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</si>
  <si>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</si>
  <si>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</si>
  <si>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</si>
  <si>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</si>
  <si>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</si>
  <si>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</si>
  <si>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</si>
  <si>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</si>
  <si>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</si>
  <si>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</si>
  <si>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</si>
  <si>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</si>
  <si>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</si>
  <si>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</si>
  <si>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</si>
  <si>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</si>
  <si>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</si>
  <si>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</si>
  <si>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</si>
  <si>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</si>
  <si>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</si>
  <si>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</si>
  <si>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</si>
  <si>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</si>
  <si>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</si>
  <si>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</si>
  <si>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</si>
  <si>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</si>
  <si>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</si>
  <si>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</si>
  <si>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</si>
  <si>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</si>
  <si>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</si>
  <si>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</si>
  <si>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</si>
  <si>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</si>
  <si>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</si>
  <si>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</si>
  <si>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</si>
  <si>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</si>
  <si>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</si>
  <si>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</si>
  <si>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</si>
  <si>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</si>
  <si>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</si>
  <si>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</si>
  <si>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</si>
  <si>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</si>
  <si>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</si>
  <si>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</si>
  <si>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</si>
  <si>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</si>
  <si>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</si>
  <si>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</si>
  <si>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</si>
  <si>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</si>
  <si>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</si>
  <si>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</si>
  <si>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</si>
  <si>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</si>
  <si>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</si>
  <si>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</si>
  <si>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</si>
  <si>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</si>
  <si>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</si>
  <si>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</si>
  <si>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</si>
  <si>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</si>
  <si>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</si>
  <si>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</si>
  <si>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</si>
  <si>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</si>
  <si>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</si>
  <si>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</si>
  <si>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</si>
  <si>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</si>
  <si>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</si>
  <si>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</si>
  <si>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</si>
  <si>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</si>
  <si>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</si>
  <si>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</si>
  <si>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</si>
  <si>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</si>
  <si>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</si>
  <si>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</si>
  <si>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</si>
  <si>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</si>
  <si>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</si>
  <si>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</si>
  <si>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</si>
  <si>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</si>
  <si>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</si>
  <si>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</si>
  <si>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</si>
  <si>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</si>
  <si>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</si>
  <si>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</si>
  <si>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</si>
  <si>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</si>
  <si>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</si>
  <si>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</si>
  <si>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</si>
  <si>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</si>
  <si>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</si>
  <si>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</si>
  <si>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</si>
  <si>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</si>
  <si>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</si>
  <si>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</si>
  <si>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</si>
  <si>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</si>
  <si>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</si>
  <si>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</si>
  <si>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</si>
  <si>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</si>
  <si>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</si>
  <si>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</si>
  <si>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</si>
  <si>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</si>
  <si>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</si>
  <si>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</si>
  <si>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</si>
  <si>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</si>
  <si>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</si>
  <si>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</si>
  <si>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</si>
  <si>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</si>
  <si>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</si>
  <si>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</si>
  <si>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</si>
  <si>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</si>
  <si>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</si>
  <si>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</si>
  <si>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</si>
  <si>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</si>
  <si>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</si>
  <si>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</si>
  <si>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</si>
  <si>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</si>
  <si>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</si>
  <si>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</si>
  <si>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</si>
  <si>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</si>
  <si>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</si>
  <si>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</si>
  <si>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</si>
  <si>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</si>
  <si>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</si>
  <si>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</si>
  <si>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</si>
  <si>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</si>
  <si>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</si>
  <si>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</si>
  <si>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</si>
  <si>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</si>
  <si>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</si>
  <si>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</si>
  <si>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</si>
  <si>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</si>
  <si>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</si>
  <si>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</si>
  <si>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</si>
  <si>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</si>
  <si>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</si>
  <si>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</si>
  <si>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</si>
  <si>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</si>
  <si>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</si>
  <si>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</si>
  <si>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</si>
  <si>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</si>
  <si>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</si>
  <si>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</si>
  <si>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</si>
  <si>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</si>
  <si>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</si>
  <si>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</si>
  <si>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</si>
  <si>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</si>
  <si>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</si>
  <si>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</si>
  <si>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</si>
  <si>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</si>
  <si>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</si>
  <si>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</si>
  <si>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</si>
  <si>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</si>
  <si>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</si>
  <si>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</si>
  <si>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</si>
  <si>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</si>
  <si>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</si>
  <si>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</si>
  <si>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</si>
  <si>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</si>
  <si>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</si>
  <si>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</si>
  <si>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</si>
  <si>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</si>
  <si>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</si>
  <si>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</si>
  <si>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</si>
  <si>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</si>
  <si>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</si>
  <si>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</si>
  <si>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</si>
  <si>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</si>
  <si>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</si>
  <si>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</si>
  <si>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</si>
  <si>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</si>
  <si>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</si>
  <si>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</si>
  <si>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</si>
  <si>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</si>
  <si>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</si>
  <si>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</si>
  <si>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</si>
  <si>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</si>
  <si>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</si>
  <si>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</si>
  <si>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</si>
  <si>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</si>
  <si>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</si>
  <si>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</si>
  <si>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</si>
  <si>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</si>
  <si>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</si>
  <si>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</si>
  <si>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</si>
  <si>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</si>
  <si>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</si>
  <si>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</si>
  <si>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</si>
  <si>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</si>
  <si>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</si>
  <si>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</si>
  <si>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</si>
  <si>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</si>
  <si>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</si>
  <si>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</si>
  <si>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</si>
  <si>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</si>
  <si>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</si>
  <si>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</si>
  <si>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</si>
  <si>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</si>
  <si>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</si>
  <si>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</si>
  <si>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</si>
  <si>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</si>
  <si>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</si>
  <si>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</si>
  <si>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</si>
  <si>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</si>
  <si>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</si>
  <si>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</si>
  <si>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</si>
  <si>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</si>
  <si>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</si>
  <si>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</si>
  <si>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</si>
  <si>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</si>
  <si>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</si>
  <si>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</si>
  <si>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</si>
  <si>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</si>
  <si>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</si>
  <si>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</si>
  <si>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</si>
  <si>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</si>
  <si>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</si>
  <si>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</si>
  <si>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</si>
  <si>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</si>
  <si>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</si>
  <si>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</si>
  <si>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</si>
  <si>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</si>
  <si>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</si>
  <si>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</si>
  <si>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</si>
  <si>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</si>
  <si>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</si>
  <si>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</si>
  <si>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</si>
  <si>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</si>
  <si>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</si>
  <si>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</si>
  <si>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</si>
  <si>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</si>
  <si>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</si>
  <si>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</si>
  <si>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</si>
  <si>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</si>
  <si>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</si>
  <si>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</si>
  <si>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</si>
  <si>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</si>
  <si>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</si>
  <si>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</si>
  <si>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</si>
  <si>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</si>
  <si>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</si>
  <si>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</si>
  <si>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</si>
  <si>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</si>
  <si>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</si>
  <si>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</si>
  <si>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</si>
  <si>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</si>
  <si>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</si>
  <si>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</si>
  <si>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</si>
  <si>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</si>
  <si>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</si>
  <si>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</si>
  <si>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</si>
  <si>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</si>
  <si>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</si>
  <si>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</si>
  <si>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</si>
  <si>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</si>
  <si>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</si>
  <si>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</si>
  <si>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</si>
  <si>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</si>
  <si>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</si>
  <si>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</si>
  <si>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</si>
  <si>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</si>
  <si>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</si>
  <si>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</si>
  <si>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</si>
  <si>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</si>
  <si>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</si>
  <si>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</si>
  <si>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</si>
  <si>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</si>
  <si>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</si>
  <si>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</si>
  <si>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</si>
  <si>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</si>
  <si>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</si>
  <si>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</si>
  <si>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</si>
  <si>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</si>
  <si>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</si>
  <si>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</si>
  <si>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</si>
  <si>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</si>
  <si>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</si>
  <si>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</si>
  <si>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</si>
  <si>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</si>
  <si>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</si>
  <si>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</si>
  <si>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</si>
  <si>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</si>
  <si>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</si>
  <si>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</si>
  <si>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</si>
  <si>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</si>
  <si>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</si>
  <si>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</si>
  <si>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</si>
  <si>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</si>
  <si>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</si>
  <si>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</si>
  <si>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</si>
  <si>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</si>
  <si>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</si>
  <si>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</si>
  <si>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</si>
  <si>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</si>
  <si>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</si>
  <si>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</si>
  <si>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</si>
  <si>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</si>
  <si>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</si>
  <si>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</si>
  <si>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</si>
  <si>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</si>
  <si>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</si>
  <si>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</si>
  <si>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</si>
  <si>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</si>
  <si>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</si>
  <si>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</si>
  <si>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</si>
  <si>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</si>
  <si>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</si>
  <si>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</si>
  <si>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</si>
  <si>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</si>
  <si>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</si>
  <si>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</si>
  <si>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</si>
  <si>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</si>
  <si>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</si>
  <si>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</si>
  <si>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</si>
  <si>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</si>
  <si>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</si>
  <si>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</si>
  <si>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</si>
  <si>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</si>
  <si>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</si>
  <si>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</si>
  <si>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</si>
  <si>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</si>
  <si>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</si>
  <si>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</si>
  <si>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</si>
  <si>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</si>
  <si>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</si>
  <si>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</si>
  <si>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</si>
  <si>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</si>
  <si>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</si>
  <si>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</si>
  <si>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</si>
  <si>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</si>
  <si>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</si>
  <si>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</si>
  <si>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</si>
  <si>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</si>
  <si>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</si>
  <si>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</si>
  <si>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</si>
  <si>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</si>
  <si>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</si>
  <si>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</si>
  <si>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</si>
  <si>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</si>
  <si>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</si>
  <si>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</si>
  <si>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</si>
  <si>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</si>
  <si>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</si>
  <si>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</si>
  <si>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</si>
  <si>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</si>
  <si>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</si>
  <si>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</si>
  <si>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</si>
  <si>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</si>
  <si>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</si>
  <si>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</si>
  <si>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</si>
  <si>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</si>
  <si>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</si>
  <si>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</si>
  <si>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</si>
  <si>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</si>
  <si>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</si>
  <si>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</si>
  <si>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</si>
  <si>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</si>
  <si>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</si>
  <si>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</si>
  <si>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</si>
  <si>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</si>
  <si>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</si>
  <si>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</si>
  <si>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</si>
  <si>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</si>
  <si>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</si>
  <si>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</si>
  <si>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</si>
  <si>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</si>
  <si>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</si>
  <si>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</si>
  <si>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</si>
  <si>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</si>
  <si>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</si>
  <si>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</si>
  <si>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</si>
  <si>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</si>
  <si>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</si>
  <si>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</si>
  <si>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</si>
  <si>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</si>
  <si>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</si>
  <si>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</si>
  <si>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</si>
  <si>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</si>
  <si>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</si>
  <si>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</si>
  <si>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</si>
  <si>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</si>
  <si>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</si>
  <si>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</si>
  <si>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</si>
  <si>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</si>
  <si>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</si>
  <si>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</si>
  <si>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</si>
  <si>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</si>
  <si>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</si>
  <si>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</si>
  <si>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</si>
  <si>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</si>
  <si>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</si>
  <si>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</si>
  <si>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</si>
  <si>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</si>
  <si>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</si>
  <si>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</si>
  <si>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</si>
  <si>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</si>
  <si>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</si>
  <si>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</si>
  <si>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</si>
  <si>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</si>
  <si>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</si>
  <si>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</si>
  <si>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</si>
  <si>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</si>
  <si>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</si>
  <si>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</si>
  <si>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</si>
  <si>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</si>
  <si>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</si>
  <si>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</si>
  <si>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</si>
  <si>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</si>
  <si>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</si>
  <si>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</si>
  <si>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</si>
  <si>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</si>
  <si>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</si>
  <si>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</si>
  <si>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</si>
  <si>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</si>
  <si>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</si>
  <si>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</si>
  <si>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</si>
  <si>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</si>
  <si>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</si>
  <si>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</si>
  <si>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</si>
  <si>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</si>
  <si>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</si>
  <si>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</si>
  <si>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</si>
  <si>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</si>
  <si>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</si>
  <si>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</si>
  <si>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</si>
  <si>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</si>
  <si>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</si>
  <si>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</si>
  <si>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</si>
  <si>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</si>
  <si>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</si>
  <si>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</si>
  <si>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</si>
  <si>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</si>
  <si>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</si>
  <si>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</si>
  <si>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</si>
  <si>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</si>
  <si>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</si>
  <si>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</si>
  <si>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</si>
  <si>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</si>
  <si>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</si>
  <si>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</si>
  <si>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</si>
  <si>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</si>
  <si>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</si>
  <si>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</si>
  <si>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</si>
  <si>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</si>
  <si>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</si>
  <si>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</si>
  <si>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</si>
  <si>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</si>
  <si>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</si>
  <si>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</si>
  <si>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</si>
  <si>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</si>
  <si>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</si>
  <si>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</si>
  <si>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</si>
  <si>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</si>
  <si>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</si>
  <si>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</si>
  <si>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</si>
  <si>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</si>
  <si>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</si>
  <si>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</si>
  <si>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</si>
  <si>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</si>
  <si>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</si>
  <si>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</si>
  <si>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</si>
  <si>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</si>
  <si>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</si>
  <si>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</si>
  <si>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</si>
  <si>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</si>
  <si>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</si>
  <si>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</si>
  <si>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</si>
  <si>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</si>
  <si>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</si>
  <si>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</si>
  <si>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</si>
  <si>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</si>
  <si>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</si>
  <si>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</si>
  <si>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</si>
  <si>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</si>
  <si>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</si>
  <si>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</si>
  <si>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</si>
  <si>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</si>
  <si>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</si>
  <si>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</si>
  <si>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</si>
  <si>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</si>
  <si>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</si>
  <si>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</si>
  <si>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</si>
  <si>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</si>
  <si>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</si>
  <si>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</si>
  <si>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</si>
  <si>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</si>
  <si>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</si>
  <si>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</si>
  <si>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</si>
  <si>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</si>
  <si>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</si>
  <si>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</si>
  <si>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</si>
  <si>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</si>
  <si>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</si>
  <si>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</si>
  <si>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</si>
  <si>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</si>
  <si>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</si>
  <si>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</si>
  <si>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</si>
  <si>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</si>
  <si>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</si>
  <si>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</si>
  <si>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</si>
  <si>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</si>
  <si>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</si>
  <si>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</si>
  <si>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</si>
  <si>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</si>
  <si>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</si>
  <si>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</si>
  <si>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</si>
  <si>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</si>
  <si>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</si>
  <si>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</si>
  <si>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</si>
  <si>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</si>
  <si>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</si>
  <si>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</si>
  <si>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</si>
  <si>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</si>
  <si>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</si>
  <si>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</si>
  <si>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</si>
  <si>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</si>
  <si>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</si>
  <si>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</si>
  <si>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</si>
  <si>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</si>
  <si>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</si>
  <si>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</si>
  <si>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</si>
  <si>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</si>
  <si>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</si>
  <si>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</si>
  <si>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</si>
  <si>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</si>
  <si>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</si>
  <si>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</si>
  <si>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</si>
  <si>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</si>
  <si>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</si>
  <si>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</si>
  <si>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</si>
  <si>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</si>
  <si>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</si>
  <si>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</si>
  <si>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</si>
  <si>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</si>
  <si>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</si>
  <si>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</si>
  <si>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</si>
  <si>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</si>
  <si>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</si>
  <si>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</si>
  <si>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</si>
  <si>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</si>
  <si>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</si>
  <si>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</si>
  <si>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</si>
  <si>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</si>
  <si>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</si>
  <si>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</si>
  <si>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</si>
  <si>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</si>
  <si>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</si>
  <si>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</si>
  <si>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</si>
  <si>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</si>
  <si>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</si>
  <si>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</si>
  <si>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</si>
  <si>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</si>
  <si>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</si>
  <si>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</si>
  <si>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</si>
  <si>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</si>
  <si>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</si>
  <si>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</si>
  <si>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</si>
  <si>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</si>
  <si>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</si>
  <si>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</si>
  <si>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</si>
  <si>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</si>
  <si>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</si>
  <si>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</si>
  <si>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</si>
  <si>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</si>
  <si>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</si>
  <si>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</si>
  <si>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</si>
  <si>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</si>
  <si>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</si>
  <si>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</si>
  <si>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</si>
  <si>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</si>
  <si>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</si>
  <si>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</si>
  <si>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</si>
  <si>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</si>
  <si>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</si>
  <si>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</si>
  <si>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</si>
  <si>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</si>
  <si>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</si>
  <si>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</si>
  <si>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</si>
  <si>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</si>
  <si>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</si>
  <si>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</si>
  <si>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</si>
  <si>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</si>
  <si>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</si>
  <si>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</si>
  <si>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</si>
  <si>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</si>
  <si>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</si>
  <si>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</si>
  <si>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</si>
  <si>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</si>
  <si>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</si>
  <si>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</si>
  <si>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</si>
  <si>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</si>
  <si>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</si>
  <si>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</si>
  <si>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</si>
  <si>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</si>
  <si>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</si>
  <si>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</si>
  <si>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</si>
  <si>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</si>
  <si>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</si>
  <si>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</si>
  <si>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</si>
  <si>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</si>
  <si>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</si>
  <si>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</si>
  <si>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</si>
  <si>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</si>
  <si>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</si>
  <si>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</si>
  <si>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</si>
  <si>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</si>
  <si>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</si>
  <si>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</si>
  <si>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</si>
  <si>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</si>
  <si>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</si>
  <si>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</si>
  <si>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</si>
  <si>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</si>
  <si>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</si>
  <si>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</si>
  <si>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</si>
  <si>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</si>
  <si>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</si>
  <si>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</si>
  <si>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</si>
  <si>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</si>
  <si>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</si>
  <si>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</si>
  <si>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</si>
  <si>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</si>
  <si>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</si>
  <si>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</si>
  <si>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</si>
  <si>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</si>
  <si>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</si>
  <si>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</si>
  <si>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</si>
  <si>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</si>
  <si>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</si>
  <si>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</si>
  <si>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</si>
  <si>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</si>
  <si>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</si>
  <si>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</si>
  <si>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</si>
  <si>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</si>
  <si>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</si>
  <si>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</si>
  <si>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</si>
  <si>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</si>
  <si>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</si>
  <si>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</si>
  <si>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</si>
  <si>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</si>
  <si>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</si>
  <si>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</si>
  <si>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</si>
  <si>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</si>
  <si>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</si>
  <si>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</si>
  <si>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</si>
  <si>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</si>
  <si>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</si>
  <si>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</si>
  <si>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</si>
  <si>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</si>
  <si>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</si>
  <si>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</si>
  <si>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</si>
  <si>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</si>
  <si>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</si>
  <si>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</si>
  <si>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</si>
  <si>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</si>
  <si>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</si>
  <si>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</si>
  <si>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</si>
  <si>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</si>
  <si>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</si>
  <si>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</si>
  <si>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</si>
  <si>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</si>
  <si>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</si>
  <si>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</si>
  <si>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</si>
  <si>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</si>
  <si>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</si>
  <si>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</si>
  <si>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</si>
  <si>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</si>
  <si>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</si>
  <si>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</si>
  <si>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</si>
  <si>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</si>
  <si>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</si>
  <si>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</si>
  <si>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</si>
  <si>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</si>
  <si>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</si>
  <si>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</si>
  <si>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</si>
  <si>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</si>
  <si>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</si>
  <si>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</si>
  <si>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</si>
  <si>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</si>
  <si>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</si>
  <si>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</si>
  <si>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</si>
  <si>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</si>
  <si>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</si>
  <si>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</si>
  <si>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</si>
  <si>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</si>
  <si>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</si>
  <si>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</si>
  <si>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</si>
  <si>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</si>
  <si>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</si>
  <si>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</si>
  <si>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</si>
  <si>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</si>
  <si>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</si>
  <si>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</si>
  <si>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</si>
  <si>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</si>
  <si>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</si>
  <si>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</si>
  <si>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</si>
  <si>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</si>
  <si>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</si>
  <si>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</si>
  <si>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</si>
  <si>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</si>
  <si>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</si>
  <si>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</si>
  <si>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</si>
  <si>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</si>
  <si>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</si>
  <si>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</si>
  <si>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</si>
  <si>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</si>
  <si>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</si>
  <si>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</si>
  <si>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</si>
  <si>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</si>
  <si>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</si>
  <si>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</si>
  <si>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</si>
  <si>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</si>
  <si>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</si>
  <si>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</si>
  <si>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</si>
  <si>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</si>
  <si>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</si>
  <si>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</si>
  <si>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</si>
  <si>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</si>
  <si>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</si>
  <si>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</si>
  <si>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</si>
  <si>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</si>
  <si>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</si>
  <si>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</si>
  <si>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</si>
  <si>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</si>
  <si>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</si>
  <si>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</si>
  <si>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</si>
  <si>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</si>
  <si>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</si>
  <si>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</si>
  <si>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</si>
  <si>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</si>
  <si>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</si>
  <si>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</si>
  <si>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</si>
  <si>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</si>
  <si>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</si>
  <si>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</si>
  <si>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</si>
  <si>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</si>
  <si>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</si>
  <si>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</si>
  <si>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</si>
  <si>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</si>
  <si>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</si>
  <si>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</si>
  <si>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</si>
  <si>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</si>
  <si>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</si>
  <si>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</si>
  <si>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</si>
  <si>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</si>
  <si>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</si>
  <si>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</si>
  <si>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</si>
  <si>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</si>
  <si>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</si>
  <si>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</si>
  <si>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</si>
  <si>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</si>
  <si>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</si>
  <si>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</si>
  <si>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</si>
  <si>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</si>
  <si>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</si>
  <si>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</si>
  <si>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</si>
  <si>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</si>
  <si>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</si>
  <si>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</si>
  <si>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</si>
  <si>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</si>
  <si>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</si>
  <si>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</si>
  <si>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</si>
  <si>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</si>
  <si>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</si>
  <si>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</si>
  <si>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</si>
  <si>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</si>
  <si>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</si>
  <si>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</si>
  <si>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</si>
  <si>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</si>
  <si>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</si>
  <si>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</si>
  <si>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</si>
  <si>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</si>
  <si>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</si>
  <si>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</si>
  <si>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</si>
  <si>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</si>
  <si>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</si>
  <si>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</si>
  <si>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</si>
  <si>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</si>
  <si>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</si>
  <si>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</si>
  <si>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</si>
  <si>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</si>
  <si>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</si>
  <si>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</si>
  <si>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</si>
  <si>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</si>
  <si>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</si>
  <si>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</si>
  <si>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</si>
  <si>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</si>
  <si>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</si>
  <si>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</si>
  <si>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</si>
  <si>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</si>
  <si>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</si>
  <si>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</si>
  <si>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</si>
  <si>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</si>
  <si>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</si>
  <si>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</si>
  <si>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</si>
  <si>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</si>
  <si>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</si>
  <si>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</si>
  <si>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</si>
  <si>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</si>
  <si>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</si>
  <si>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</si>
  <si>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</si>
  <si>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</si>
  <si>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</si>
  <si>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</si>
  <si>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</si>
  <si>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</si>
  <si>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</si>
  <si>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</si>
  <si>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</si>
  <si>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</si>
  <si>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</si>
  <si>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</si>
  <si>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</si>
  <si>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</si>
  <si>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</si>
  <si>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</si>
  <si>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</si>
  <si>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</si>
  <si>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</si>
  <si>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</si>
  <si>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</si>
  <si>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</si>
  <si>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</si>
  <si>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</si>
  <si>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</si>
  <si>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</si>
  <si>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</si>
  <si>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</si>
  <si>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</si>
  <si>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</si>
  <si>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</si>
  <si>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</si>
  <si>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</si>
  <si>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</si>
  <si>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</si>
  <si>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</si>
  <si>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</si>
  <si>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</si>
  <si>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</si>
  <si>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</si>
  <si>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</si>
  <si>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</si>
  <si>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</si>
  <si>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</si>
  <si>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</si>
  <si>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</si>
  <si>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</si>
  <si>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</si>
  <si>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</si>
  <si>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</si>
  <si>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</si>
  <si>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</si>
  <si>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</si>
  <si>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</si>
  <si>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</si>
  <si>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</si>
  <si>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</si>
  <si>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</si>
  <si>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</si>
  <si>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</si>
  <si>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</si>
  <si>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</si>
  <si>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</si>
  <si>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</si>
  <si>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</si>
  <si>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</si>
  <si>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</si>
  <si>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</si>
  <si>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</si>
  <si>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</si>
  <si>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</si>
  <si>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</si>
  <si>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</si>
  <si>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</si>
  <si>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</si>
  <si>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</si>
  <si>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</si>
  <si>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</si>
  <si>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</si>
  <si>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</si>
  <si>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</si>
  <si>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</si>
  <si>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</si>
  <si>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</si>
  <si>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</si>
  <si>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</si>
  <si>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</si>
  <si>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</si>
  <si>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</si>
  <si>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</si>
  <si>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</si>
  <si>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</si>
  <si>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</si>
  <si>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</si>
  <si>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</si>
  <si>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</si>
  <si>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</si>
  <si>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</si>
  <si>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</si>
  <si>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</si>
  <si>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</si>
  <si>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</si>
  <si>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</si>
  <si>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</si>
  <si>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</si>
  <si>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</si>
  <si>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</si>
  <si>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</si>
  <si>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</si>
  <si>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</si>
  <si>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</si>
  <si>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</si>
  <si>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</si>
  <si>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</si>
  <si>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</si>
  <si>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</si>
  <si>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</si>
  <si>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</si>
  <si>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</si>
  <si>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</si>
  <si>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</si>
  <si>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</si>
  <si>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</si>
  <si>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</si>
  <si>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</si>
  <si>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</si>
  <si>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</si>
  <si>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</si>
  <si>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</si>
  <si>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</si>
  <si>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</si>
  <si>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</si>
  <si>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</si>
  <si>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</si>
  <si>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</si>
  <si>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</si>
  <si>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</si>
  <si>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</si>
  <si>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</si>
  <si>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</si>
  <si>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</si>
  <si>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</si>
  <si>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</si>
  <si>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</si>
  <si>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</si>
  <si>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</si>
  <si>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</si>
  <si>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</si>
  <si>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</si>
  <si>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</si>
  <si>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</si>
  <si>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</si>
  <si>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</si>
  <si>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</si>
  <si>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</si>
  <si>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</si>
  <si>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</si>
  <si>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</si>
  <si>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</si>
  <si>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</si>
  <si>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</si>
  <si>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</si>
  <si>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</si>
  <si>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</si>
  <si>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</si>
  <si>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</si>
  <si>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</si>
  <si>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</si>
  <si>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</si>
  <si>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</si>
  <si>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</si>
  <si>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</si>
  <si>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</si>
  <si>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</si>
  <si>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</si>
  <si>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</si>
  <si>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</si>
  <si>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</si>
  <si>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</si>
  <si>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</si>
  <si>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</si>
  <si>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</si>
  <si>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</si>
  <si>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</si>
  <si>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</si>
  <si>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</si>
  <si>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</si>
  <si>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</si>
  <si>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</si>
  <si>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</si>
  <si>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</si>
  <si>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</si>
  <si>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</si>
  <si>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</si>
  <si>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</si>
  <si>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</si>
  <si>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</si>
  <si>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</si>
  <si>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</si>
  <si>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</si>
  <si>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</si>
  <si>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</si>
  <si>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</si>
  <si>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</si>
  <si>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</si>
  <si>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</si>
  <si>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</si>
  <si>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</si>
  <si>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</si>
  <si>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</si>
  <si>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</si>
  <si>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</si>
  <si>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</si>
  <si>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</si>
  <si>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</si>
  <si>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</si>
  <si>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</si>
  <si>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</si>
  <si>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</si>
  <si>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</si>
  <si>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</si>
  <si>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</si>
  <si>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</si>
  <si>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</si>
  <si>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</si>
  <si>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</si>
  <si>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</si>
  <si>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</si>
  <si>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</si>
  <si>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</si>
  <si>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</si>
  <si>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</si>
  <si>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</si>
  <si>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</si>
  <si>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</si>
  <si>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</si>
  <si>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</si>
  <si>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</si>
  <si>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</si>
  <si>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</si>
  <si>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</si>
  <si>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</si>
  <si>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</si>
  <si>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</si>
  <si>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</si>
  <si>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</si>
  <si>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</si>
  <si>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</si>
  <si>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</si>
  <si>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</si>
  <si>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</si>
  <si>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</si>
  <si>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</si>
  <si>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</si>
  <si>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</si>
  <si>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</si>
  <si>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</si>
  <si>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</si>
  <si>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</si>
  <si>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</si>
  <si>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</si>
  <si>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</si>
  <si>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</si>
  <si>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</si>
  <si>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</si>
  <si>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</si>
  <si>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</si>
  <si>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</si>
  <si>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</si>
  <si>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</si>
  <si>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</si>
  <si>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</si>
  <si>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</si>
  <si>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</si>
  <si>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</si>
  <si>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</si>
  <si>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</si>
  <si>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</si>
  <si>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</si>
  <si>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</si>
  <si>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</si>
  <si>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</si>
  <si>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</si>
  <si>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</si>
  <si>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</si>
  <si>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</si>
  <si>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</si>
  <si>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</si>
  <si>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</si>
  <si>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</si>
  <si>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</si>
  <si>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</si>
  <si>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</si>
  <si>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</si>
  <si>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</si>
  <si>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</si>
  <si>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</si>
  <si>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</si>
  <si>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</si>
  <si>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</si>
  <si>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</si>
  <si>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</si>
  <si>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</si>
  <si>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</si>
  <si>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</si>
  <si>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</si>
  <si>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</si>
  <si>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</si>
  <si>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</si>
  <si>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</si>
  <si>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</si>
  <si>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</si>
  <si>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</si>
  <si>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</si>
  <si>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</si>
  <si>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</si>
  <si>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</si>
  <si>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</si>
  <si>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</si>
  <si>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</si>
  <si>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</si>
  <si>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</si>
  <si>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</si>
  <si>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</si>
  <si>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</si>
  <si>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</si>
  <si>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</si>
  <si>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</si>
  <si>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</si>
  <si>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</si>
  <si>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</si>
  <si>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</si>
  <si>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</si>
  <si>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</si>
  <si>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</si>
  <si>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</si>
  <si>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</si>
  <si>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</si>
  <si>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</si>
  <si>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</si>
  <si>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</si>
  <si>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</si>
  <si>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</si>
  <si>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</si>
  <si>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</si>
  <si>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</si>
  <si>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</si>
  <si>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</si>
  <si>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</si>
  <si>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</si>
  <si>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</si>
  <si>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</si>
  <si>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</si>
  <si>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</si>
  <si>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</si>
  <si>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</si>
  <si>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</si>
  <si>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</si>
  <si>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</si>
  <si>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</si>
  <si>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</si>
  <si>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</si>
  <si>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</si>
  <si>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</si>
  <si>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</si>
  <si>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</si>
  <si>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</si>
  <si>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</si>
  <si>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</si>
  <si>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</si>
  <si>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</si>
  <si>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</si>
  <si>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</si>
  <si>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</si>
  <si>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</si>
  <si>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</si>
  <si>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</si>
  <si>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</si>
  <si>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</si>
  <si>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</si>
  <si>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</si>
  <si>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</si>
  <si>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</si>
  <si>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</si>
  <si>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</si>
  <si>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</si>
  <si>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</si>
  <si>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</si>
  <si>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</si>
  <si>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</si>
  <si>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</si>
  <si>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</si>
  <si>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</si>
  <si>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</si>
  <si>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</si>
  <si>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</si>
  <si>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</si>
  <si>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</si>
  <si>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</si>
  <si>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</si>
  <si>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</si>
  <si>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</si>
  <si>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</si>
  <si>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</si>
  <si>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</si>
  <si>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</si>
  <si>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</si>
  <si>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</si>
  <si>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</si>
  <si>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</si>
  <si>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</si>
  <si>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</si>
  <si>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</si>
  <si>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</si>
  <si>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</si>
  <si>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</si>
  <si>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</si>
  <si>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</si>
  <si>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</si>
  <si>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</si>
  <si>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</si>
  <si>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</si>
  <si>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</si>
  <si>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</si>
  <si>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</si>
  <si>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</si>
  <si>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</si>
  <si>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</si>
  <si>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</si>
  <si>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</si>
  <si>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</si>
  <si>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</si>
  <si>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</si>
  <si>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</si>
  <si>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</si>
  <si>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</si>
  <si>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</si>
  <si>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</si>
  <si>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</si>
  <si>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</si>
  <si>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</si>
  <si>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</si>
  <si>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</si>
  <si>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</si>
  <si>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</si>
  <si>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</si>
  <si>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</si>
  <si>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</si>
  <si>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</si>
  <si>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</si>
  <si>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</si>
  <si>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</si>
  <si>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</si>
  <si>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</si>
  <si>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</si>
  <si>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</si>
  <si>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</si>
  <si>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</si>
  <si>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</si>
  <si>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</si>
  <si>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</si>
  <si>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</si>
  <si>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</si>
  <si>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</si>
  <si>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</si>
  <si>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</si>
  <si>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</si>
  <si>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</si>
  <si>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</si>
  <si>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</si>
  <si>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</si>
  <si>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</si>
  <si>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</si>
  <si>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</si>
  <si>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</si>
  <si>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</si>
  <si>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</si>
  <si>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</si>
  <si>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</si>
  <si>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</si>
  <si>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</si>
  <si>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</si>
  <si>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</si>
  <si>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</si>
  <si>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</si>
  <si>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</si>
  <si>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</si>
  <si>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</si>
  <si>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</si>
  <si>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</si>
  <si>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</si>
  <si>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</si>
  <si>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</si>
  <si>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</si>
  <si>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</si>
  <si>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</si>
  <si>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</si>
  <si>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</si>
  <si>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</si>
  <si>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</si>
  <si>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</si>
  <si>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</si>
  <si>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</si>
  <si>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</si>
  <si>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</si>
  <si>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</si>
  <si>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</si>
  <si>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</si>
  <si>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</si>
  <si>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</si>
  <si>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</si>
  <si>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</si>
  <si>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</si>
  <si>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</si>
  <si>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</si>
  <si>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</si>
  <si>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</si>
  <si>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</si>
  <si>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</si>
  <si>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</si>
  <si>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</si>
  <si>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</si>
  <si>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</si>
  <si>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</si>
  <si>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</si>
  <si>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</si>
  <si>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</si>
  <si>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</si>
  <si>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</si>
  <si>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</si>
  <si>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</si>
  <si>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</si>
  <si>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</si>
  <si>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</si>
  <si>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</si>
  <si>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</si>
  <si>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</si>
  <si>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</si>
  <si>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</si>
  <si>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</si>
  <si>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</si>
  <si>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</si>
  <si>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</si>
  <si>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</si>
  <si>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</si>
  <si>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</si>
  <si>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</si>
  <si>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</si>
  <si>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</si>
  <si>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</si>
  <si>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</si>
  <si>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</si>
  <si>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</si>
  <si>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</si>
  <si>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</si>
  <si>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</si>
  <si>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</si>
  <si>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</si>
  <si>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</si>
  <si>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</si>
  <si>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</si>
  <si>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</si>
  <si>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</si>
  <si>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</si>
  <si>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</si>
  <si>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</si>
  <si>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</si>
  <si>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</si>
  <si>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</si>
  <si>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</si>
  <si>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</si>
  <si>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</si>
  <si>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</si>
  <si>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</si>
  <si>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</si>
  <si>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</si>
  <si>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</si>
  <si>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</si>
  <si>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</si>
  <si>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</si>
  <si>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</si>
  <si>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</si>
  <si>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</si>
  <si>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</si>
  <si>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</si>
  <si>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</si>
  <si>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</si>
  <si>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</si>
  <si>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</si>
  <si>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</si>
  <si>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</si>
  <si>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</si>
  <si>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</si>
  <si>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</si>
  <si>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</si>
  <si>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</si>
  <si>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</si>
  <si>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</si>
  <si>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</si>
  <si>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</si>
  <si>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</si>
  <si>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</si>
  <si>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</si>
  <si>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</si>
  <si>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</si>
  <si>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</si>
  <si>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</si>
  <si>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</si>
  <si>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</si>
  <si>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</si>
  <si>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</si>
  <si>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</si>
  <si>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</si>
  <si>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</si>
  <si>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</si>
  <si>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</si>
  <si>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</si>
  <si>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</si>
  <si>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</si>
  <si>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</si>
  <si>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</si>
  <si>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</si>
  <si>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</si>
  <si>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</si>
  <si>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</si>
  <si>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</si>
  <si>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</si>
  <si>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</si>
  <si>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</si>
  <si>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</si>
  <si>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</si>
  <si>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</si>
  <si>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</si>
  <si>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</si>
  <si>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</si>
  <si>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</si>
  <si>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</si>
  <si>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</si>
  <si>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</si>
  <si>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</si>
  <si>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</si>
  <si>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</si>
  <si>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</si>
  <si>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</si>
  <si>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</si>
  <si>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</si>
  <si>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</si>
  <si>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</si>
  <si>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</si>
  <si>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</si>
  <si>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</si>
  <si>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</si>
  <si>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</si>
  <si>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</si>
  <si>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</si>
  <si>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</si>
  <si>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</si>
  <si>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</si>
  <si>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</si>
  <si>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</si>
  <si>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</si>
  <si>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</si>
  <si>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</si>
  <si>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</si>
  <si>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</si>
  <si>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</si>
  <si>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</si>
  <si>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</si>
  <si>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</si>
  <si>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</si>
  <si>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</si>
  <si>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</si>
  <si>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</si>
  <si>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</si>
  <si>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</si>
  <si>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</si>
  <si>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</si>
  <si>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</si>
  <si>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</si>
  <si>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</si>
  <si>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</si>
  <si>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</si>
  <si>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</si>
  <si>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</si>
  <si>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</si>
  <si>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</si>
  <si>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</si>
  <si>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</si>
  <si>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</si>
  <si>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</si>
  <si>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</si>
  <si>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</si>
  <si>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</si>
  <si>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</si>
  <si>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</si>
  <si>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</si>
  <si>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</si>
  <si>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</si>
  <si>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</si>
  <si>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</si>
  <si>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</si>
  <si>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</si>
  <si>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</si>
  <si>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</si>
  <si>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</si>
  <si>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</si>
  <si>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</si>
  <si>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</si>
  <si>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</si>
  <si>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</si>
  <si>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</si>
  <si>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</si>
  <si>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</si>
  <si>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</si>
  <si>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</si>
  <si>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</si>
  <si>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</si>
  <si>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</si>
  <si>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</si>
  <si>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</si>
  <si>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</si>
  <si>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</si>
  <si>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</si>
  <si>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</si>
  <si>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</si>
  <si>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</si>
  <si>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</si>
  <si>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</si>
  <si>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</si>
  <si>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</si>
  <si>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</si>
  <si>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</si>
  <si>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</si>
  <si>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</si>
  <si>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</si>
  <si>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</si>
  <si>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</si>
  <si>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</si>
  <si>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</si>
  <si>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</si>
  <si>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</si>
  <si>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</si>
  <si>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</si>
  <si>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</si>
  <si>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</si>
  <si>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</si>
  <si>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</si>
  <si>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</si>
  <si>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</si>
  <si>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</si>
  <si>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</si>
  <si>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</si>
  <si>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</si>
  <si>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</si>
  <si>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</si>
  <si>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</si>
  <si>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</si>
  <si>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</si>
  <si>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</si>
  <si>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</si>
  <si>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</si>
  <si>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</si>
  <si>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</si>
  <si>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</si>
  <si>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</si>
  <si>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</si>
  <si>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</si>
  <si>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</si>
  <si>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</si>
  <si>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</si>
  <si>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</si>
  <si>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</si>
  <si>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</si>
  <si>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</si>
  <si>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</si>
  <si>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</si>
  <si>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</si>
  <si>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</si>
  <si>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</si>
  <si>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</si>
  <si>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</si>
  <si>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</si>
  <si>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</si>
  <si>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</si>
  <si>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</si>
  <si>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</si>
  <si>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</si>
  <si>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</si>
  <si>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</si>
  <si>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</si>
  <si>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</si>
  <si>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</si>
  <si>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</si>
  <si>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</si>
  <si>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</si>
  <si>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</si>
  <si>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</si>
  <si>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</si>
  <si>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</si>
  <si>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</si>
  <si>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</si>
  <si>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</si>
  <si>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</si>
  <si>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</si>
  <si>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</si>
  <si>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</si>
  <si>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</si>
  <si>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</si>
  <si>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</si>
  <si>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</si>
  <si>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</si>
  <si>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</si>
  <si>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</si>
  <si>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</si>
  <si>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</si>
  <si>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</si>
  <si>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</si>
  <si>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</si>
  <si>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</si>
  <si>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</si>
  <si>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</si>
  <si>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</si>
  <si>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</si>
  <si>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</si>
  <si>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</si>
  <si>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</si>
  <si>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</si>
  <si>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</si>
  <si>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</si>
  <si>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</si>
  <si>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</si>
  <si>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</si>
  <si>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</si>
  <si>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</si>
  <si>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</si>
  <si>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</si>
  <si>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</si>
  <si>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</si>
  <si>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</si>
  <si>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</si>
  <si>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</si>
  <si>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</si>
  <si>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</si>
  <si>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</si>
  <si>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</si>
  <si>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</si>
  <si>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</si>
  <si>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</si>
  <si>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</si>
  <si>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</si>
  <si>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</si>
  <si>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</si>
  <si>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</si>
  <si>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</si>
  <si>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</si>
  <si>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</si>
  <si>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</si>
  <si>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</si>
  <si>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</si>
  <si>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</si>
  <si>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</si>
  <si>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</si>
  <si>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</si>
  <si>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</si>
  <si>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</si>
  <si>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</si>
  <si>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</si>
  <si>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</si>
  <si>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</si>
  <si>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</si>
  <si>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</si>
  <si>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</si>
  <si>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</si>
  <si>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</si>
  <si>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</si>
  <si>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</si>
  <si>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</si>
  <si>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</si>
  <si>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</si>
  <si>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</si>
  <si>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</si>
  <si>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</si>
  <si>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</si>
  <si>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</si>
  <si>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</si>
  <si>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</si>
  <si>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</si>
  <si>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</si>
  <si>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</si>
  <si>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</si>
  <si>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</si>
  <si>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</si>
  <si>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</si>
  <si>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</si>
  <si>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</si>
  <si>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</si>
  <si>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</si>
  <si>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</si>
  <si>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</si>
  <si>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</si>
  <si>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</si>
  <si>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</si>
  <si>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</si>
  <si>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</si>
  <si>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</si>
  <si>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</si>
  <si>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</si>
  <si>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</si>
  <si>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</si>
  <si>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</si>
  <si>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</si>
  <si>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</si>
  <si>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</si>
  <si>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</si>
  <si>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</si>
  <si>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</si>
  <si>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</si>
  <si>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</si>
  <si>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</si>
  <si>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</si>
  <si>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</si>
  <si>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</si>
  <si>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</si>
  <si>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</si>
  <si>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</si>
  <si>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</si>
  <si>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</si>
  <si>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</si>
  <si>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</si>
  <si>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</si>
  <si>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</si>
  <si>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</si>
  <si>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</si>
  <si>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</si>
  <si>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</si>
  <si>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</si>
  <si>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</si>
  <si>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</si>
  <si>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</si>
  <si>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</si>
  <si>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</si>
  <si>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</si>
  <si>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</si>
  <si>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</si>
  <si>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</si>
  <si>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</si>
  <si>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</si>
  <si>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</si>
  <si>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</si>
  <si>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</si>
  <si>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</si>
  <si>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</si>
  <si>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</si>
  <si>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</si>
  <si>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</si>
  <si>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</si>
  <si>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</si>
  <si>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</si>
  <si>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</si>
  <si>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</si>
  <si>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</si>
  <si>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</si>
  <si>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</si>
  <si>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</si>
  <si>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</si>
  <si>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</si>
  <si>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</si>
  <si>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</si>
  <si>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</si>
  <si>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</si>
  <si>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</si>
  <si>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</si>
  <si>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</si>
  <si>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</si>
  <si>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</si>
  <si>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</si>
  <si>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</si>
  <si>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</si>
  <si>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</si>
  <si>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</si>
  <si>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</si>
  <si>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</si>
  <si>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</si>
  <si>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</si>
  <si>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</si>
  <si>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</si>
  <si>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</si>
  <si>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</si>
  <si>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</si>
  <si>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</si>
  <si>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</si>
  <si>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</si>
  <si>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</si>
  <si>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</si>
  <si>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</si>
  <si>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</si>
  <si>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</si>
  <si>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</si>
  <si>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</si>
  <si>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</si>
  <si>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</si>
  <si>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</si>
  <si>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</si>
  <si>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</si>
  <si>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</si>
  <si>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</si>
  <si>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</si>
  <si>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</si>
  <si>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</si>
  <si>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</si>
  <si>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</si>
  <si>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</si>
  <si>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</si>
  <si>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</si>
  <si>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</si>
  <si>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</si>
  <si>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</si>
  <si>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</si>
  <si>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</si>
  <si>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</si>
  <si>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</si>
  <si>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</si>
  <si>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</si>
  <si>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</si>
  <si>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</si>
  <si>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</si>
  <si>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</si>
  <si>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</si>
  <si>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</si>
  <si>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</si>
  <si>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</si>
  <si>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</si>
  <si>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</si>
  <si>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</si>
  <si>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</si>
  <si>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</si>
  <si>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</si>
  <si>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</si>
  <si>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</si>
  <si>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</si>
  <si>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</si>
  <si>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</si>
  <si>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</si>
  <si>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</si>
  <si>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</si>
  <si>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</si>
  <si>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</si>
  <si>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</si>
  <si>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</si>
  <si>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</si>
  <si>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</si>
  <si>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</si>
  <si>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</si>
  <si>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</si>
  <si>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</si>
  <si>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</si>
  <si>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</si>
  <si>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</si>
  <si>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</si>
  <si>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</si>
  <si>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</si>
  <si>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</si>
  <si>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</si>
  <si>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</si>
  <si>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</si>
  <si>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</si>
  <si>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</si>
  <si>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</si>
  <si>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</si>
  <si>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</si>
  <si>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</si>
  <si>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</si>
  <si>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</si>
  <si>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</si>
  <si>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</si>
  <si>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</si>
  <si>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</si>
  <si>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</si>
  <si>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</si>
  <si>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</si>
  <si>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</si>
  <si>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</si>
  <si>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</si>
  <si>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</si>
  <si>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</si>
  <si>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</si>
  <si>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</si>
  <si>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</si>
  <si>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</si>
  <si>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</si>
  <si>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</si>
  <si>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</si>
  <si>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</si>
  <si>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</si>
  <si>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</si>
  <si>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</si>
  <si>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</si>
  <si>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</si>
  <si>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</si>
  <si>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</si>
  <si>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</si>
  <si>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</si>
  <si>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</si>
  <si>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</si>
  <si>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</si>
  <si>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</si>
  <si>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</si>
  <si>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</si>
  <si>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</si>
  <si>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</si>
  <si>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</si>
  <si>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</si>
  <si>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</si>
  <si>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</si>
  <si>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</si>
  <si>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</si>
  <si>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</si>
  <si>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</si>
  <si>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</si>
  <si>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</si>
  <si>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</si>
  <si>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</si>
  <si>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</si>
  <si>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</si>
  <si>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</si>
  <si>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</si>
  <si>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</si>
  <si>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</si>
  <si>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</si>
  <si>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</si>
  <si>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</si>
  <si>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</si>
  <si>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</si>
  <si>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</si>
  <si>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</si>
  <si>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</si>
  <si>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</si>
  <si>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</si>
  <si>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</si>
  <si>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</si>
  <si>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</si>
  <si>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</si>
  <si>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</si>
  <si>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</si>
  <si>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</si>
  <si>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</si>
  <si>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</si>
  <si>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</si>
  <si>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</si>
  <si>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</si>
  <si>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</si>
  <si>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</si>
  <si>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</si>
  <si>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</si>
  <si>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</si>
  <si>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</si>
  <si>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</si>
  <si>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</si>
  <si>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</si>
  <si>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</si>
  <si>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</si>
  <si>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</si>
  <si>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</si>
  <si>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</si>
  <si>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</si>
  <si>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</si>
  <si>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</si>
  <si>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</si>
  <si>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</si>
  <si>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</si>
  <si>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</si>
  <si>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</si>
  <si>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</si>
  <si>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</si>
  <si>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</si>
  <si>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</si>
  <si>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</si>
  <si>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</si>
  <si>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</si>
  <si>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</si>
  <si>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</si>
  <si>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</si>
  <si>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</si>
  <si>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</si>
  <si>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</si>
  <si>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</si>
  <si>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</si>
  <si>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</si>
  <si>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</si>
  <si>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</si>
  <si>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</si>
  <si>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</si>
  <si>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</si>
  <si>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</si>
  <si>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</si>
  <si>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</si>
  <si>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</si>
  <si>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</si>
  <si>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</si>
  <si>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</si>
  <si>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</si>
  <si>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</si>
  <si>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</si>
  <si>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</si>
  <si>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</si>
  <si>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</si>
  <si>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</si>
  <si>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</si>
  <si>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</si>
  <si>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</si>
  <si>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</si>
  <si>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</si>
  <si>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</si>
  <si>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</si>
  <si>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</si>
  <si>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</si>
  <si>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</si>
  <si>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</si>
  <si>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</si>
  <si>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</si>
  <si>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</si>
  <si>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</si>
  <si>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</si>
  <si>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</si>
  <si>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</si>
  <si>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</si>
  <si>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</si>
  <si>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</si>
  <si>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</si>
  <si>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</si>
  <si>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</si>
  <si>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</si>
  <si>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</si>
  <si>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</si>
  <si>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</si>
  <si>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</si>
  <si>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</si>
  <si>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</si>
  <si>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</si>
  <si>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</si>
  <si>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</si>
  <si>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</si>
  <si>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</si>
  <si>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</si>
  <si>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</si>
  <si>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</si>
  <si>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</si>
  <si>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</si>
  <si>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</si>
  <si>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</si>
  <si>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</si>
  <si>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</si>
  <si>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</si>
  <si>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</si>
  <si>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</si>
  <si>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</si>
  <si>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</si>
  <si>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</si>
  <si>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</si>
  <si>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</si>
  <si>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</si>
  <si>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</si>
  <si>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</si>
  <si>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</si>
  <si>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</si>
  <si>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</si>
  <si>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</si>
  <si>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</si>
  <si>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</si>
  <si>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</si>
  <si>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</si>
  <si>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</si>
  <si>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</si>
  <si>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</si>
  <si>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</si>
  <si>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</si>
  <si>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</si>
  <si>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</si>
  <si>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</si>
  <si>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</si>
  <si>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</si>
  <si>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</si>
  <si>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</si>
  <si>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</si>
  <si>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</si>
  <si>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</si>
  <si>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</si>
  <si>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</si>
  <si>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</si>
  <si>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</si>
  <si>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</si>
  <si>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</si>
  <si>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</si>
  <si>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</si>
  <si>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</si>
  <si>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</si>
  <si>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</si>
  <si>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</si>
  <si>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</si>
  <si>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</si>
  <si>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</si>
  <si>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</si>
  <si>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</si>
  <si>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</si>
  <si>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</si>
  <si>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</si>
  <si>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</si>
  <si>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</si>
  <si>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</si>
  <si>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</si>
  <si>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</si>
  <si>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</si>
  <si>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</si>
  <si>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</si>
  <si>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</si>
  <si>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</si>
  <si>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</si>
  <si>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</si>
  <si>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</si>
  <si>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</si>
  <si>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</si>
  <si>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</si>
  <si>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</si>
  <si>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</si>
  <si>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</si>
  <si>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</si>
  <si>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</si>
  <si>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</si>
  <si>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</si>
  <si>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</si>
  <si>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</si>
  <si>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</si>
  <si>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</si>
  <si>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</si>
  <si>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</si>
  <si>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</si>
  <si>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</si>
  <si>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</si>
  <si>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</si>
  <si>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</si>
  <si>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</si>
  <si>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</si>
  <si>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</si>
  <si>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</si>
  <si>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</si>
  <si>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</si>
  <si>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</si>
  <si>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</si>
  <si>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</si>
  <si>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</si>
  <si>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</si>
  <si>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</si>
  <si>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</si>
  <si>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</si>
  <si>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</si>
  <si>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</si>
  <si>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</si>
  <si>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</si>
  <si>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</si>
  <si>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</si>
  <si>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</si>
  <si>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</si>
  <si>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</si>
  <si>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</si>
  <si>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</si>
  <si>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</si>
  <si>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</si>
  <si>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</si>
  <si>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</si>
  <si>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</si>
  <si>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</si>
  <si>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</si>
  <si>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</si>
  <si>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</si>
  <si>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</si>
  <si>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</si>
  <si>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</si>
  <si>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</si>
  <si>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</si>
  <si>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</si>
  <si>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</si>
  <si>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</si>
  <si>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</si>
  <si>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</si>
  <si>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</si>
  <si>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</si>
  <si>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</si>
  <si>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</si>
  <si>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</si>
  <si>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</si>
  <si>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</si>
  <si>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</si>
  <si>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</si>
  <si>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</si>
  <si>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</si>
  <si>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</si>
  <si>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</si>
  <si>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</si>
  <si>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</si>
  <si>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</si>
  <si>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</si>
  <si>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</si>
  <si>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</si>
  <si>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</si>
  <si>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</si>
  <si>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</si>
  <si>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</si>
  <si>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</si>
  <si>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</si>
  <si>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</si>
  <si>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</si>
  <si>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</si>
  <si>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</si>
  <si>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</si>
  <si>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</si>
  <si>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</si>
  <si>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</si>
  <si>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</si>
  <si>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</si>
  <si>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</si>
  <si>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</si>
  <si>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</si>
  <si>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</si>
  <si>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</si>
  <si>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</si>
  <si>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</si>
  <si>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</si>
  <si>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</si>
  <si>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</si>
  <si>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</si>
  <si>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</si>
  <si>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</si>
  <si>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</si>
  <si>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</si>
  <si>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</si>
  <si>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</si>
  <si>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</si>
  <si>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</si>
  <si>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</si>
  <si>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</si>
  <si>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</si>
  <si>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</si>
  <si>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</si>
  <si>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</si>
  <si>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</si>
  <si>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</si>
  <si>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</si>
  <si>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</si>
  <si>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</si>
  <si>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</si>
  <si>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</si>
  <si>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</si>
  <si>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</si>
  <si>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</si>
  <si>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</si>
  <si>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</si>
  <si>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</si>
  <si>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</si>
  <si>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</si>
  <si>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</si>
  <si>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</si>
  <si>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</si>
  <si>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</si>
  <si>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</si>
  <si>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</si>
  <si>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</si>
  <si>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</si>
  <si>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</si>
  <si>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</si>
  <si>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</si>
  <si>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</si>
  <si>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</si>
  <si>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</si>
  <si>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</si>
  <si>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</si>
  <si>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</si>
  <si>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</si>
  <si>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</si>
  <si>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</si>
  <si>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</si>
  <si>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</si>
  <si>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</si>
  <si>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</si>
  <si>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</si>
  <si>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</si>
  <si>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</si>
  <si>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</si>
  <si>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</si>
  <si>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</si>
  <si>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</si>
  <si>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</si>
  <si>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</si>
  <si>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</si>
  <si>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</si>
  <si>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</si>
  <si>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</si>
  <si>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</si>
  <si>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</si>
  <si>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</si>
  <si>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</si>
  <si>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</si>
  <si>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</si>
  <si>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</si>
  <si>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</si>
  <si>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</si>
  <si>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</si>
  <si>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</si>
  <si>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</si>
  <si>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</si>
  <si>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</si>
  <si>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</si>
  <si>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</si>
  <si>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</si>
  <si>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</si>
  <si>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</si>
  <si>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</si>
  <si>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</si>
  <si>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</si>
  <si>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</si>
  <si>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</si>
  <si>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</si>
  <si>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</si>
  <si>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</si>
  <si>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</si>
  <si>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</si>
  <si>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</si>
  <si>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</si>
  <si>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</si>
  <si>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</si>
  <si>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</si>
  <si>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</si>
  <si>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</si>
  <si>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</si>
  <si>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</si>
  <si>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</si>
  <si>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</si>
  <si>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</si>
  <si>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</si>
  <si>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</si>
  <si>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</si>
  <si>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</si>
  <si>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</si>
  <si>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</si>
  <si>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</si>
  <si>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</si>
  <si>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</si>
  <si>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</si>
  <si>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</si>
  <si>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</si>
  <si>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</si>
  <si>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</si>
  <si>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</si>
  <si>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</si>
  <si>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</si>
  <si>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</si>
  <si>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</si>
  <si>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</si>
  <si>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</si>
  <si>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</si>
  <si>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</si>
  <si>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</si>
  <si>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</si>
  <si>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</si>
  <si>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</si>
  <si>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</si>
  <si>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</si>
  <si>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</si>
  <si>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</si>
  <si>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</si>
  <si>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</si>
  <si>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</si>
  <si>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</si>
  <si>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</si>
  <si>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</si>
  <si>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</si>
  <si>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</si>
  <si>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</si>
  <si>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</si>
  <si>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</si>
  <si>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</si>
  <si>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</si>
  <si>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</si>
  <si>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</si>
  <si>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</si>
  <si>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</si>
  <si>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</si>
  <si>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</si>
  <si>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</si>
  <si>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</si>
  <si>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</si>
  <si>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</si>
  <si>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</si>
  <si>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</si>
  <si>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</si>
  <si>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</si>
  <si>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</si>
  <si>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</si>
  <si>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</si>
  <si>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</si>
  <si>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</si>
  <si>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</si>
  <si>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</si>
  <si>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</si>
  <si>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</si>
  <si>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</si>
  <si>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</si>
  <si>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</si>
  <si>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</si>
  <si>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</si>
  <si>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</si>
  <si>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</si>
  <si>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</si>
  <si>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</si>
  <si>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</si>
  <si>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</si>
  <si>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</si>
  <si>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</si>
  <si>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</si>
  <si>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</si>
  <si>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</si>
  <si>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</si>
  <si>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</si>
  <si>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</si>
  <si>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</si>
  <si>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</si>
  <si>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</si>
  <si>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</si>
  <si>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</si>
  <si>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</si>
  <si>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</si>
  <si>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</si>
  <si>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</si>
  <si>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</si>
  <si>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</si>
  <si>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</si>
  <si>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</si>
  <si>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</si>
  <si>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</si>
  <si>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</si>
  <si>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</si>
  <si>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</si>
  <si>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</si>
  <si>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</si>
  <si>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</si>
  <si>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</si>
  <si>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</si>
  <si>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</si>
  <si>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</si>
  <si>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</si>
  <si>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</si>
  <si>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</si>
  <si>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</si>
  <si>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</si>
  <si>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</si>
  <si>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</si>
  <si>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</si>
  <si>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</si>
  <si>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</si>
  <si>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</si>
  <si>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</si>
  <si>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</si>
  <si>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</si>
  <si>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</si>
  <si>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</si>
  <si>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</si>
  <si>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</si>
  <si>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</si>
  <si>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</si>
  <si>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</si>
  <si>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</si>
  <si>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</si>
  <si>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</si>
  <si>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</si>
  <si>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</si>
  <si>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</si>
  <si>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</si>
  <si>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</si>
  <si>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</si>
  <si>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</si>
  <si>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</si>
  <si>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</si>
  <si>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</si>
  <si>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</si>
  <si>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</si>
  <si>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</si>
  <si>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</si>
  <si>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</si>
  <si>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</si>
  <si>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</si>
  <si>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</si>
  <si>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</si>
  <si>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</si>
  <si>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</si>
  <si>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</si>
  <si>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</si>
  <si>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</si>
  <si>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</si>
  <si>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</si>
  <si>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</si>
  <si>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</si>
  <si>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</si>
  <si>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</si>
  <si>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</si>
  <si>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</si>
  <si>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</si>
  <si>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</si>
  <si>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</si>
  <si>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</si>
  <si>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</si>
  <si>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</si>
  <si>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</si>
  <si>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</si>
  <si>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</si>
  <si>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</si>
  <si>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</si>
  <si>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</si>
  <si>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</si>
  <si>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</si>
  <si>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</si>
  <si>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</si>
  <si>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</si>
  <si>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</si>
  <si>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</si>
  <si>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</si>
  <si>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</si>
  <si>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</si>
  <si>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</si>
  <si>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</si>
  <si>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</si>
  <si>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</si>
  <si>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</si>
  <si>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</si>
  <si>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</si>
  <si>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</si>
  <si>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</si>
  <si>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</si>
  <si>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</si>
  <si>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</si>
  <si>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</si>
  <si>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</si>
  <si>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</si>
  <si>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</si>
  <si>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</si>
  <si>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</si>
  <si>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</si>
  <si>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</si>
  <si>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</si>
  <si>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</si>
  <si>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</si>
  <si>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</si>
  <si>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</si>
  <si>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</si>
  <si>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</si>
  <si>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</si>
  <si>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</si>
  <si>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</si>
  <si>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</si>
  <si>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</si>
  <si>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</si>
  <si>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</si>
  <si>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</si>
  <si>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</si>
  <si>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</si>
  <si>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</si>
  <si>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</si>
  <si>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</si>
  <si>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</si>
  <si>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</si>
  <si>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</si>
  <si>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</si>
  <si>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</si>
  <si>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</si>
  <si>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</si>
  <si>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</si>
  <si>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</si>
  <si>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</si>
  <si>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</si>
  <si>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</si>
  <si>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</si>
  <si>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</si>
  <si>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</si>
  <si>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</si>
  <si>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</si>
  <si>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</si>
  <si>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</si>
  <si>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</si>
  <si>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</si>
  <si>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</si>
  <si>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</si>
  <si>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</si>
  <si>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</si>
  <si>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</si>
  <si>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</si>
  <si>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</si>
  <si>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</si>
  <si>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</si>
  <si>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</si>
  <si>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</si>
  <si>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</si>
  <si>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</si>
  <si>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</si>
  <si>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</si>
  <si>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</si>
  <si>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</si>
  <si>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</si>
  <si>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</si>
  <si>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</si>
  <si>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</si>
  <si>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</si>
  <si>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</si>
  <si>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</si>
  <si>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</si>
  <si>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</si>
  <si>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</si>
  <si>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</si>
  <si>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</si>
  <si>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</si>
  <si>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</si>
  <si>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</si>
  <si>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</si>
  <si>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</si>
  <si>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</si>
  <si>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</si>
  <si>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</si>
  <si>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</si>
  <si>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</si>
  <si>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</si>
  <si>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</si>
  <si>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</si>
  <si>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</si>
  <si>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</si>
  <si>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</si>
  <si>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</si>
  <si>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</si>
  <si>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</si>
  <si>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</si>
  <si>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</si>
  <si>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</si>
  <si>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</si>
  <si>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</si>
  <si>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</si>
  <si>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</si>
  <si>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</si>
  <si>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</si>
  <si>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</si>
  <si>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</si>
  <si>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</si>
  <si>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</si>
  <si>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</si>
  <si>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</si>
  <si>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</si>
  <si>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</si>
  <si>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</si>
  <si>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</si>
  <si>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</si>
  <si>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</si>
  <si>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</si>
  <si>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</si>
  <si>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</si>
  <si>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</si>
  <si>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</si>
  <si>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</si>
  <si>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</si>
  <si>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</si>
  <si>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</si>
  <si>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</si>
  <si>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</si>
  <si>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</si>
  <si>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</si>
  <si>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</si>
  <si>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</si>
  <si>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</si>
  <si>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</si>
  <si>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</si>
  <si>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</si>
  <si>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</si>
  <si>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</si>
  <si>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</si>
  <si>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</si>
  <si>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</si>
  <si>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</si>
  <si>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</si>
  <si>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</si>
  <si>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</si>
  <si>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</si>
  <si>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</si>
  <si>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</si>
  <si>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</si>
  <si>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</si>
  <si>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</si>
  <si>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</si>
  <si>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</si>
  <si>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</si>
  <si>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</si>
  <si>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</si>
  <si>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</si>
  <si>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</si>
  <si>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</si>
  <si>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</si>
  <si>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</si>
  <si>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</si>
  <si>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</si>
  <si>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</si>
  <si>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</si>
  <si>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</si>
  <si>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</si>
  <si>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</si>
  <si>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</si>
  <si>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</si>
  <si>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</si>
  <si>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</si>
  <si>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</si>
  <si>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</si>
  <si>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</si>
  <si>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</si>
  <si>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</si>
  <si>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</si>
  <si>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</si>
  <si>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</si>
  <si>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</si>
  <si>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</si>
  <si>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</si>
  <si>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</si>
  <si>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</si>
  <si>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</si>
  <si>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</si>
  <si>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</si>
  <si>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</si>
  <si>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</si>
  <si>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</si>
  <si>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</si>
  <si>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</si>
  <si>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</si>
  <si>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</si>
  <si>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</si>
  <si>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</si>
  <si>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</si>
  <si>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</si>
  <si>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</si>
  <si>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</si>
  <si>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</si>
  <si>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</si>
  <si>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</si>
  <si>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</si>
  <si>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</si>
  <si>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</si>
  <si>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</si>
  <si>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</si>
  <si>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</si>
  <si>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</si>
  <si>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</si>
  <si>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</si>
  <si>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</si>
  <si>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</si>
  <si>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</si>
  <si>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</si>
  <si>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</si>
  <si>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</si>
  <si>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</si>
  <si>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</si>
  <si>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</si>
  <si>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</si>
  <si>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</si>
  <si>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</si>
  <si>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</si>
  <si>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</si>
  <si>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</si>
  <si>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</si>
  <si>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</si>
  <si>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</si>
  <si>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</si>
  <si>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</si>
  <si>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</si>
  <si>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</si>
  <si>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</si>
  <si>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</si>
  <si>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</si>
  <si>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</si>
  <si>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</si>
  <si>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</si>
  <si>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</si>
  <si>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</si>
  <si>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</si>
  <si>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</si>
  <si>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</si>
  <si>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</si>
  <si>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</si>
  <si>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</si>
  <si>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</si>
  <si>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</si>
  <si>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</si>
  <si>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</si>
  <si>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</si>
  <si>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</si>
  <si>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</si>
  <si>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</si>
  <si>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</si>
  <si>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</si>
  <si>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</si>
  <si>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</si>
  <si>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</si>
  <si>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</si>
  <si>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</si>
  <si>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</si>
  <si>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</si>
  <si>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</si>
  <si>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</si>
  <si>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</si>
  <si>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</si>
  <si>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</si>
  <si>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</si>
  <si>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</si>
  <si>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</si>
  <si>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</si>
  <si>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</si>
  <si>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</si>
  <si>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</si>
  <si>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</si>
  <si>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</si>
  <si>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</si>
  <si>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</si>
  <si>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</si>
  <si>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</si>
  <si>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</si>
  <si>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</si>
  <si>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</si>
  <si>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</si>
  <si>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</si>
  <si>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</si>
  <si>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</si>
  <si>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</si>
  <si>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</si>
  <si>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</si>
  <si>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</si>
  <si>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</si>
  <si>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</si>
  <si>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</si>
  <si>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</si>
  <si>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</si>
  <si>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</si>
  <si>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</si>
  <si>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</si>
  <si>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</si>
  <si>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</si>
  <si>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</si>
  <si>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</si>
  <si>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</si>
  <si>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</si>
  <si>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</si>
  <si>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</si>
  <si>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</si>
  <si>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</si>
  <si>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</si>
  <si>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</si>
  <si>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</si>
  <si>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</si>
  <si>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</si>
  <si>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</si>
  <si>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</si>
  <si>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</si>
  <si>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</si>
  <si>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</si>
  <si>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</si>
  <si>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</si>
  <si>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</si>
  <si>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</si>
  <si>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</si>
  <si>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</si>
  <si>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</si>
  <si>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</si>
  <si>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</si>
  <si>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</si>
  <si>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</si>
  <si>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</si>
  <si>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</si>
  <si>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</si>
  <si>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</si>
  <si>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</si>
  <si>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</si>
  <si>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</si>
  <si>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</si>
  <si>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</si>
  <si>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</si>
  <si>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</si>
  <si>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</si>
  <si>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</si>
  <si>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</si>
  <si>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</si>
  <si>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</si>
  <si>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</si>
  <si>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</si>
  <si>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</si>
  <si>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</si>
  <si>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</si>
  <si>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</si>
  <si>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</si>
  <si>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</si>
  <si>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</si>
  <si>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</si>
  <si>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</si>
  <si>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</si>
  <si>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</si>
  <si>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</si>
  <si>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</si>
  <si>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</si>
  <si>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</si>
  <si>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</si>
  <si>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</si>
  <si>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</si>
  <si>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</si>
  <si>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</si>
  <si>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</si>
  <si>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</si>
  <si>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</si>
  <si>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</si>
  <si>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</si>
  <si>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</si>
  <si>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</si>
  <si>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</si>
  <si>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</si>
  <si>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</si>
  <si>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</si>
  <si>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</si>
  <si>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</si>
  <si>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</si>
  <si>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</si>
  <si>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</si>
  <si>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</si>
  <si>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</si>
  <si>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</si>
  <si>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</si>
  <si>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</si>
  <si>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</si>
  <si>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</si>
  <si>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</si>
  <si>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</si>
  <si>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</si>
  <si>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</si>
  <si>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</si>
  <si>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</si>
  <si>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</si>
  <si>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</si>
  <si>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</si>
  <si>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</si>
  <si>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</si>
  <si>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</si>
  <si>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</si>
  <si>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</si>
  <si>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</si>
  <si>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</si>
  <si>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</si>
  <si>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</si>
  <si>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</si>
  <si>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</si>
  <si>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</si>
  <si>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</si>
  <si>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</si>
  <si>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</si>
  <si>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</si>
  <si>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</si>
  <si>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</si>
  <si>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</si>
  <si>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</si>
  <si>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</si>
  <si>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</si>
  <si>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</si>
  <si>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</si>
  <si>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</si>
  <si>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</si>
  <si>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</si>
  <si>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</si>
  <si>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</si>
  <si>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</si>
  <si>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</si>
  <si>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</si>
  <si>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</si>
  <si>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</si>
  <si>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</si>
  <si>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</si>
  <si>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</si>
  <si>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</si>
  <si>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</si>
  <si>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</si>
  <si>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</si>
  <si>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</si>
  <si>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</si>
  <si>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</si>
  <si>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</si>
  <si>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</si>
  <si>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</si>
  <si>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</si>
  <si>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</si>
  <si>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</si>
  <si>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</si>
  <si>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</si>
  <si>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</si>
  <si>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</si>
  <si>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</si>
  <si>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</si>
  <si>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</si>
  <si>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</si>
  <si>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</si>
  <si>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</si>
  <si>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</si>
  <si>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</si>
  <si>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</si>
  <si>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</si>
  <si>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</si>
  <si>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</si>
  <si>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</si>
  <si>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</si>
  <si>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</si>
  <si>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</si>
  <si>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</si>
  <si>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</si>
  <si>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</si>
  <si>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</si>
  <si>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</si>
  <si>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</si>
  <si>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</si>
  <si>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</si>
  <si>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</si>
  <si>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</si>
  <si>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</si>
  <si>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</si>
  <si>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</si>
  <si>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</si>
  <si>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</si>
  <si>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</si>
  <si>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</si>
  <si>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</si>
  <si>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</si>
  <si>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</si>
  <si>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</si>
  <si>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</si>
  <si>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</si>
  <si>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</si>
  <si>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</si>
  <si>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</si>
  <si>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</si>
  <si>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</si>
  <si>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</si>
  <si>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</si>
  <si>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</si>
  <si>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</si>
  <si>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</si>
  <si>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</si>
  <si>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</si>
  <si>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</si>
  <si>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</si>
  <si>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</si>
  <si>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</si>
  <si>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</si>
  <si>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</si>
  <si>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</si>
  <si>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</si>
  <si>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</si>
  <si>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</si>
  <si>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</si>
  <si>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</si>
  <si>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</si>
  <si>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</si>
  <si>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</si>
  <si>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</si>
  <si>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</si>
  <si>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</si>
  <si>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</si>
  <si>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</si>
  <si>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</si>
  <si>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</si>
  <si>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</si>
  <si>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</si>
  <si>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</si>
  <si>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</si>
  <si>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</si>
  <si>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</si>
  <si>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</si>
  <si>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</si>
  <si>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</si>
  <si>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</si>
  <si>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</si>
  <si>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</si>
  <si>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</si>
  <si>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</si>
  <si>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</si>
  <si>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</si>
  <si>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</si>
  <si>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</si>
  <si>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</si>
  <si>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</si>
  <si>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</si>
  <si>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</si>
  <si>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</si>
  <si>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</si>
  <si>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</si>
  <si>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</si>
  <si>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</si>
  <si>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</si>
  <si>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</si>
  <si>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</si>
  <si>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</si>
  <si>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</si>
  <si>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</si>
  <si>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</si>
  <si>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</si>
  <si>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</si>
  <si>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</si>
  <si>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</si>
  <si>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</si>
  <si>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</si>
  <si>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</si>
  <si>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</si>
  <si>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</si>
  <si>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</si>
  <si>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</si>
  <si>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</si>
  <si>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</si>
  <si>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</si>
  <si>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</si>
  <si>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</si>
  <si>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</si>
  <si>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</si>
  <si>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</si>
  <si>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</si>
  <si>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</si>
  <si>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</si>
  <si>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</si>
  <si>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</si>
  <si>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</si>
  <si>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</si>
  <si>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</si>
  <si>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</si>
  <si>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</si>
  <si>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</si>
  <si>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</si>
  <si>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</si>
  <si>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</si>
  <si>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</si>
  <si>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</si>
  <si>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</si>
  <si>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</si>
  <si>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</si>
  <si>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</si>
  <si>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</si>
  <si>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</si>
  <si>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</si>
  <si>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</si>
  <si>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</si>
  <si>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</si>
  <si>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</si>
  <si>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</si>
  <si>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</si>
  <si>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</si>
  <si>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</si>
  <si>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</si>
  <si>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</si>
  <si>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</si>
  <si>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</si>
  <si>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</si>
  <si>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</si>
  <si>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</si>
  <si>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</si>
  <si>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</si>
  <si>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</si>
  <si>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</si>
  <si>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</si>
  <si>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</si>
  <si>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</si>
  <si>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</si>
  <si>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</si>
  <si>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</si>
  <si>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</si>
  <si>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</si>
  <si>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</si>
  <si>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</si>
  <si>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</si>
  <si>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</si>
  <si>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</si>
  <si>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</si>
  <si>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</si>
  <si>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</si>
  <si>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</si>
  <si>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</si>
  <si>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</si>
  <si>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</si>
  <si>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</si>
  <si>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</si>
  <si>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</si>
  <si>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</si>
  <si>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</si>
  <si>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</si>
  <si>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</si>
  <si>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</si>
  <si>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</si>
  <si>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</si>
  <si>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</si>
  <si>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</si>
  <si>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</si>
  <si>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</si>
  <si>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</si>
  <si>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</si>
  <si>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</si>
  <si>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</si>
  <si>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</si>
  <si>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</si>
  <si>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</si>
  <si>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</si>
  <si>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</si>
  <si>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</si>
  <si>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</si>
  <si>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</si>
  <si>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</si>
  <si>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</si>
  <si>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</si>
  <si>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</si>
  <si>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</si>
  <si>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</si>
  <si>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</si>
  <si>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</si>
  <si>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</si>
  <si>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</si>
  <si>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</si>
  <si>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</si>
  <si>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</si>
  <si>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</si>
  <si>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</si>
  <si>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</si>
  <si>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</si>
  <si>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</si>
  <si>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</si>
  <si>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</si>
  <si>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</si>
  <si>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</si>
  <si>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</si>
  <si>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</si>
  <si>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</si>
  <si>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</si>
  <si>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</si>
  <si>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</si>
  <si>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</si>
  <si>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</si>
  <si>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</si>
  <si>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</si>
  <si>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</si>
  <si>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</si>
  <si>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</si>
  <si>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</si>
  <si>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</si>
  <si>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</si>
  <si>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</si>
  <si>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</si>
  <si>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</si>
  <si>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</si>
  <si>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</si>
  <si>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</si>
  <si>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</si>
  <si>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</si>
  <si>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</si>
  <si>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</si>
  <si>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</si>
  <si>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</si>
  <si>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</si>
  <si>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</si>
  <si>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</si>
  <si>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</si>
  <si>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</si>
  <si>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</si>
  <si>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</si>
  <si>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</si>
  <si>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</si>
  <si>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</si>
  <si>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</si>
  <si>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</si>
  <si>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</si>
  <si>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</si>
  <si>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</si>
  <si>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</si>
  <si>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</si>
  <si>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</si>
  <si>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</si>
  <si>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</si>
  <si>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</si>
  <si>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</si>
  <si>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</si>
  <si>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</si>
  <si>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</si>
  <si>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</si>
  <si>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</si>
  <si>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</si>
  <si>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</si>
  <si>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</si>
  <si>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</si>
  <si>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</si>
  <si>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</si>
  <si>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</si>
  <si>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</si>
  <si>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</si>
  <si>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</si>
  <si>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</si>
  <si>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</si>
  <si>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</si>
  <si>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</si>
  <si>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</si>
  <si>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</si>
  <si>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</si>
  <si>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</si>
  <si>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</si>
  <si>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</si>
  <si>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</si>
  <si>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</si>
  <si>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</si>
  <si>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</si>
  <si>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</si>
  <si>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</si>
  <si>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</si>
  <si>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</si>
  <si>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</si>
  <si>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</si>
  <si>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</si>
  <si>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</si>
  <si>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</si>
  <si>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</si>
  <si>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</si>
  <si>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</si>
  <si>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</si>
  <si>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</si>
  <si>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</si>
  <si>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</si>
  <si>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</si>
  <si>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</si>
  <si>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</si>
  <si>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</si>
  <si>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</si>
  <si>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</si>
  <si>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</si>
  <si>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</si>
  <si>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</si>
  <si>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</si>
  <si>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</si>
  <si>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</si>
  <si>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</si>
  <si>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</si>
  <si>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</si>
  <si>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</si>
  <si>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</si>
  <si>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</si>
  <si>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</si>
  <si>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</si>
  <si>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</si>
  <si>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</si>
  <si>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</si>
  <si>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</si>
  <si>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</si>
  <si>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</si>
  <si>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</si>
  <si>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</si>
  <si>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</si>
  <si>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</si>
  <si>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</si>
  <si>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</si>
  <si>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</si>
  <si>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</si>
  <si>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</si>
  <si>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</si>
  <si>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</si>
  <si>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</si>
  <si>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</si>
  <si>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</si>
  <si>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</si>
  <si>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</si>
  <si>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</si>
  <si>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</si>
  <si>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</si>
  <si>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</si>
  <si>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</si>
  <si>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</si>
  <si>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</si>
  <si>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</si>
  <si>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</si>
  <si>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</si>
  <si>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</si>
  <si>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</si>
  <si>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</si>
  <si>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</si>
  <si>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</si>
  <si>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</si>
  <si>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</si>
  <si>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</si>
  <si>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</si>
  <si>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</si>
  <si>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</si>
  <si>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</si>
  <si>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</si>
  <si>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</si>
  <si>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</si>
  <si>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</si>
  <si>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</si>
  <si>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</si>
  <si>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</si>
  <si>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</si>
  <si>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</si>
  <si>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</si>
  <si>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</si>
  <si>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</si>
  <si>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</si>
  <si>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</si>
  <si>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</si>
  <si>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</si>
  <si>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</si>
  <si>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</si>
  <si>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</si>
  <si>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</si>
  <si>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</si>
  <si>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</si>
  <si>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</si>
  <si>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</si>
  <si>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</si>
  <si>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</si>
  <si>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</si>
  <si>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</si>
  <si>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</si>
  <si>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</si>
  <si>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</si>
  <si>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</si>
  <si>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</si>
  <si>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</si>
  <si>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</si>
  <si>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</si>
  <si>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</si>
  <si>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</si>
  <si>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</si>
  <si>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</si>
  <si>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</si>
  <si>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</si>
  <si>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</si>
  <si>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</si>
  <si>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</si>
  <si>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</si>
  <si>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</si>
  <si>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</si>
  <si>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</si>
  <si>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</si>
  <si>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</si>
  <si>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</si>
  <si>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</si>
  <si>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</si>
  <si>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</si>
  <si>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</si>
  <si>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</si>
  <si>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</si>
  <si>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</si>
  <si>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</si>
  <si>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</si>
  <si>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</si>
  <si>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</si>
  <si>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</si>
  <si>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</si>
  <si>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</si>
  <si>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</si>
  <si>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</si>
  <si>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</si>
  <si>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</si>
  <si>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</si>
  <si>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</si>
  <si>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</si>
  <si>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</si>
  <si>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</si>
  <si>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</si>
  <si>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</si>
  <si>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</si>
  <si>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</si>
  <si>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</si>
  <si>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</si>
  <si>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</si>
  <si>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</si>
  <si>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</si>
  <si>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</si>
  <si>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</si>
  <si>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</si>
  <si>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</si>
  <si>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</si>
  <si>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</si>
  <si>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</si>
  <si>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</si>
  <si>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</si>
  <si>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</si>
  <si>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</si>
  <si>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</si>
  <si>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</si>
  <si>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</si>
  <si>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</si>
  <si>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</si>
  <si>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</si>
  <si>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</si>
  <si>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</si>
  <si>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</si>
  <si>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</si>
  <si>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</si>
  <si>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</si>
  <si>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</si>
  <si>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</si>
  <si>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</si>
  <si>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</si>
  <si>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</si>
  <si>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</si>
  <si>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</si>
  <si>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</si>
  <si>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</si>
  <si>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</si>
  <si>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</si>
  <si>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</si>
  <si>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</si>
  <si>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</si>
  <si>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</si>
  <si>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</si>
  <si>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</si>
  <si>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</si>
  <si>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</si>
  <si>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</si>
  <si>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</si>
  <si>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</si>
  <si>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</si>
  <si>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</si>
  <si>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</si>
  <si>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</si>
  <si>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</si>
  <si>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</si>
  <si>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</si>
  <si>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</si>
  <si>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</si>
  <si>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</si>
  <si>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</si>
  <si>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</si>
  <si>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</si>
  <si>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</si>
  <si>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</si>
  <si>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</si>
  <si>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</si>
  <si>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</si>
  <si>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</si>
  <si>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</si>
  <si>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</si>
  <si>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</si>
  <si>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</si>
  <si>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</si>
  <si>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</si>
  <si>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</si>
  <si>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</si>
  <si>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</si>
  <si>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</si>
  <si>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</si>
  <si>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</si>
  <si>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</si>
  <si>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</si>
  <si>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</si>
  <si>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</si>
  <si>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</si>
  <si>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</si>
  <si>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</si>
  <si>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</si>
  <si>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</si>
  <si>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</si>
  <si>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</si>
  <si>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</si>
  <si>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</si>
  <si>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</si>
  <si>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</si>
  <si>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</si>
  <si>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</si>
  <si>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</si>
  <si>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</si>
  <si>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</si>
  <si>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</si>
  <si>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</si>
  <si>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</si>
  <si>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</si>
  <si>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</si>
  <si>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</si>
  <si>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</si>
  <si>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</si>
  <si>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</si>
  <si>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</si>
  <si>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</si>
  <si>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</si>
  <si>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</si>
  <si>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</si>
  <si>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</si>
  <si>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</si>
  <si>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</si>
  <si>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</si>
  <si>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</si>
  <si>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</si>
  <si>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</si>
  <si>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</si>
  <si>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</si>
  <si>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</si>
  <si>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</si>
  <si>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</si>
  <si>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</si>
  <si>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</si>
  <si>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</si>
  <si>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</si>
  <si>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</si>
  <si>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</si>
  <si>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</si>
  <si>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</si>
  <si>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</si>
  <si>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</si>
  <si>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</si>
  <si>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</si>
  <si>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</si>
  <si>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</si>
  <si>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</si>
  <si>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</si>
  <si>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</si>
  <si>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</si>
  <si>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</si>
  <si>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</si>
  <si>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</si>
  <si>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</si>
  <si>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</si>
  <si>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</si>
  <si>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</si>
  <si>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</si>
  <si>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</si>
  <si>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</si>
  <si>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</si>
  <si>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</si>
  <si>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</si>
  <si>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</si>
  <si>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</si>
  <si>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</si>
  <si>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</si>
  <si>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</si>
  <si>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</si>
  <si>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</si>
  <si>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</si>
  <si>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</si>
  <si>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</si>
  <si>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</si>
  <si>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</si>
  <si>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</si>
  <si>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</si>
  <si>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</si>
  <si>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</si>
  <si>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</si>
  <si>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</si>
  <si>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</si>
  <si>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</si>
  <si>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</si>
  <si>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</si>
  <si>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</si>
  <si>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</si>
  <si>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</si>
  <si>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</si>
  <si>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</si>
  <si>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</si>
  <si>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</si>
  <si>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</si>
  <si>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</si>
  <si>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</si>
  <si>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</si>
  <si>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</si>
  <si>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</si>
  <si>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</si>
  <si>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</si>
  <si>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</si>
  <si>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</si>
  <si>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</si>
  <si>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</si>
  <si>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</si>
  <si>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</si>
  <si>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</si>
  <si>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</si>
  <si>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</si>
  <si>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</si>
  <si>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</si>
  <si>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</si>
  <si>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</si>
  <si>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</si>
  <si>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</si>
  <si>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</si>
  <si>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</si>
  <si>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</si>
  <si>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</si>
  <si>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</si>
  <si>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</si>
  <si>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</si>
  <si>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</si>
  <si>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</si>
  <si>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</si>
  <si>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</si>
  <si>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</si>
  <si>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</si>
  <si>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</si>
  <si>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</si>
  <si>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</si>
  <si>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</si>
  <si>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</si>
  <si>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</si>
  <si>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</si>
  <si>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</si>
  <si>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</si>
  <si>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</si>
  <si>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</si>
  <si>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</si>
  <si>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</si>
  <si>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</si>
  <si>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</si>
  <si>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</si>
  <si>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</si>
  <si>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</si>
  <si>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</si>
  <si>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</si>
  <si>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</si>
  <si>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</si>
  <si>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</si>
  <si>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</si>
  <si>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</si>
  <si>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</si>
  <si>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</si>
  <si>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</si>
  <si>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</si>
  <si>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</si>
  <si>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</si>
  <si>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</si>
  <si>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</si>
  <si>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</si>
  <si>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</si>
  <si>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</si>
  <si>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</si>
  <si>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</si>
  <si>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</si>
  <si>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</si>
  <si>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</si>
  <si>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</si>
  <si>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</si>
  <si>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</si>
  <si>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</si>
  <si>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</si>
  <si>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</si>
  <si>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</si>
  <si>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</si>
  <si>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</si>
  <si>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</si>
  <si>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</si>
  <si>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</si>
  <si>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</si>
  <si>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</si>
  <si>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</si>
  <si>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</si>
  <si>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</si>
  <si>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</si>
  <si>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</si>
  <si>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</si>
  <si>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</si>
  <si>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</si>
  <si>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</si>
  <si>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</si>
  <si>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</si>
  <si>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</si>
  <si>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</si>
  <si>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</si>
  <si>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</si>
  <si>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</si>
  <si>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</si>
  <si>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</si>
  <si>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</si>
  <si>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</si>
  <si>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</si>
  <si>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</si>
  <si>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</si>
  <si>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</si>
  <si>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</si>
  <si>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</si>
  <si>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</si>
  <si>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</si>
  <si>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</si>
  <si>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</si>
  <si>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</si>
  <si>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</si>
  <si>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</si>
  <si>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</si>
  <si>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</si>
  <si>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</si>
  <si>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</si>
  <si>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</si>
  <si>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</si>
  <si>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</si>
  <si>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</si>
  <si>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</si>
  <si>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</si>
  <si>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</si>
  <si>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</si>
  <si>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</si>
  <si>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</si>
  <si>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</si>
  <si>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</si>
  <si>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</si>
  <si>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</si>
  <si>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</si>
  <si>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</si>
  <si>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</si>
  <si>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</si>
  <si>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</si>
  <si>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</si>
  <si>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</si>
  <si>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</si>
  <si>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</si>
  <si>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</si>
  <si>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</si>
  <si>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</si>
  <si>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</si>
  <si>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</si>
  <si>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</si>
  <si>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</si>
  <si>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</si>
  <si>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</si>
  <si>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</si>
  <si>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</si>
  <si>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</si>
  <si>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</si>
  <si>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</si>
  <si>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</si>
  <si>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</si>
  <si>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</si>
  <si>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</si>
  <si>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</si>
  <si>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</si>
  <si>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</si>
  <si>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</si>
  <si>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</si>
  <si>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</si>
  <si>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</si>
  <si>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</si>
  <si>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</si>
  <si>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</si>
  <si>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</si>
  <si>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</si>
  <si>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</si>
  <si>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</si>
  <si>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</si>
  <si>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</si>
  <si>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</si>
  <si>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</si>
  <si>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</si>
  <si>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</si>
  <si>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</si>
  <si>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</si>
  <si>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</si>
  <si>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</si>
  <si>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</si>
  <si>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</si>
  <si>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</si>
  <si>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</si>
  <si>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</si>
  <si>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</si>
  <si>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</si>
  <si>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</si>
  <si>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</si>
  <si>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</si>
  <si>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</si>
  <si>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</si>
  <si>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</si>
  <si>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</si>
  <si>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</si>
  <si>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</si>
  <si>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</si>
  <si>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</si>
  <si>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</si>
  <si>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</si>
  <si>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</si>
  <si>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</si>
  <si>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</si>
  <si>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</si>
  <si>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</si>
  <si>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</si>
  <si>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</si>
  <si>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</si>
  <si>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</si>
  <si>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</si>
  <si>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</si>
  <si>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</si>
  <si>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</si>
  <si>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</si>
  <si>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</si>
  <si>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</si>
  <si>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</si>
  <si>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</si>
  <si>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</si>
  <si>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</si>
  <si>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</si>
  <si>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</si>
  <si>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</si>
  <si>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</si>
  <si>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</si>
  <si>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</si>
  <si>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</si>
  <si>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</si>
  <si>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</si>
  <si>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</si>
  <si>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</si>
  <si>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</si>
  <si>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</si>
  <si>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</si>
  <si>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</si>
  <si>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</si>
  <si>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</si>
  <si>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</si>
  <si>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</si>
  <si>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</si>
  <si>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</si>
  <si>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</si>
  <si>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</si>
  <si>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</si>
  <si>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</si>
  <si>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</si>
  <si>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</si>
  <si>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</si>
  <si>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</si>
  <si>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</si>
  <si>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</si>
  <si>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</si>
  <si>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</si>
  <si>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</si>
  <si>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</si>
  <si>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</si>
  <si>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</si>
  <si>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</si>
  <si>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</si>
  <si>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</si>
  <si>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</si>
  <si>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</si>
  <si>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</si>
  <si>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</si>
  <si>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</si>
  <si>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</si>
  <si>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</si>
  <si>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</si>
  <si>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</si>
  <si>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</si>
  <si>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</si>
  <si>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</si>
  <si>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</si>
  <si>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</si>
  <si>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</si>
  <si>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</si>
  <si>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</si>
  <si>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</si>
  <si>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</si>
  <si>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</si>
  <si>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</si>
  <si>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</si>
  <si>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</si>
  <si>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</si>
  <si>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</si>
  <si>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</si>
  <si>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</si>
  <si>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</si>
  <si>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</si>
  <si>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</si>
  <si>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</si>
  <si>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</si>
  <si>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</si>
  <si>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</si>
  <si>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</si>
  <si>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</si>
  <si>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</si>
  <si>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</si>
  <si>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</si>
  <si>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</si>
  <si>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</si>
  <si>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</si>
  <si>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</si>
  <si>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</si>
  <si>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</si>
  <si>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</si>
  <si>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</si>
  <si>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</si>
  <si>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</si>
  <si>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</si>
  <si>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</si>
  <si>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</si>
  <si>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</si>
  <si>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</si>
  <si>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</si>
  <si>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</si>
  <si>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</si>
  <si>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</si>
  <si>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</si>
  <si>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</si>
  <si>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</si>
  <si>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</si>
  <si>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</si>
  <si>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</si>
  <si>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</si>
  <si>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</si>
  <si>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</si>
  <si>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</si>
  <si>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</si>
  <si>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</si>
  <si>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</si>
  <si>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</si>
  <si>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</si>
  <si>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</si>
  <si>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</si>
  <si>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</si>
  <si>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</si>
  <si>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</si>
  <si>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</si>
  <si>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</si>
  <si>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</si>
  <si>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</si>
  <si>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</si>
  <si>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</si>
  <si>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</si>
  <si>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</si>
  <si>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</si>
  <si>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</si>
  <si>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</si>
  <si>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</si>
  <si>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</si>
  <si>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</si>
  <si>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</si>
  <si>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</si>
  <si>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</si>
  <si>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</si>
  <si>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</si>
  <si>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</si>
  <si>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</si>
  <si>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</si>
  <si>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</si>
  <si>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</si>
  <si>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</si>
  <si>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</si>
  <si>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</si>
  <si>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</si>
  <si>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</si>
  <si>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</si>
  <si>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</si>
  <si>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</si>
  <si>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</si>
  <si>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</si>
  <si>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</si>
  <si>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</si>
  <si>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</si>
  <si>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</si>
  <si>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</si>
  <si>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</si>
  <si>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</si>
  <si>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</si>
  <si>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</si>
  <si>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</si>
  <si>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</si>
  <si>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</si>
  <si>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</si>
  <si>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</si>
  <si>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</si>
  <si>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</si>
  <si>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</si>
  <si>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</si>
  <si>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</si>
  <si>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</si>
  <si>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</si>
  <si>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</si>
  <si>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</si>
  <si>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</si>
  <si>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</si>
  <si>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</si>
  <si>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</si>
  <si>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</si>
  <si>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</si>
  <si>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</si>
  <si>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</si>
  <si>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</si>
  <si>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</si>
  <si>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</si>
  <si>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</si>
  <si>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</si>
  <si>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</si>
  <si>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</si>
  <si>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</si>
  <si>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</si>
  <si>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</si>
  <si>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</si>
  <si>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</si>
  <si>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</si>
  <si>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</si>
  <si>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</si>
  <si>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</si>
  <si>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</si>
  <si>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</si>
  <si>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</si>
  <si>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</si>
  <si>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</si>
  <si>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</si>
  <si>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</si>
  <si>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</si>
  <si>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</si>
  <si>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</si>
  <si>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</si>
  <si>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</si>
  <si>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</si>
  <si>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</si>
  <si>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</si>
  <si>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</si>
  <si>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</si>
  <si>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</si>
  <si>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</si>
  <si>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</si>
  <si>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</si>
  <si>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</si>
  <si>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</si>
  <si>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</si>
  <si>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</si>
  <si>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</si>
  <si>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</si>
  <si>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</si>
  <si>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</si>
  <si>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</si>
  <si>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</si>
  <si>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</si>
  <si>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</si>
  <si>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</si>
  <si>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</si>
  <si>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</si>
  <si>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</si>
  <si>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</si>
  <si>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</si>
  <si>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</si>
  <si>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</si>
  <si>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</si>
  <si>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</si>
  <si>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</si>
  <si>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</si>
  <si>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</si>
  <si>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</si>
  <si>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</si>
  <si>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</si>
  <si>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</si>
  <si>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</si>
  <si>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</si>
  <si>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</si>
  <si>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</si>
  <si>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</si>
  <si>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</si>
  <si>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</si>
  <si>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</si>
  <si>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</si>
  <si>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</si>
  <si>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</si>
  <si>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</si>
  <si>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</si>
  <si>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</si>
  <si>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</si>
  <si>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</si>
  <si>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</si>
  <si>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</si>
  <si>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</si>
  <si>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</si>
  <si>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</si>
  <si>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</si>
  <si>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</si>
  <si>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</si>
  <si>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</si>
  <si>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</si>
  <si>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</si>
  <si>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</si>
  <si>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</si>
  <si>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</si>
  <si>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</si>
  <si>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</si>
  <si>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</si>
  <si>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</si>
  <si>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</si>
  <si>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</si>
  <si>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</si>
  <si>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</si>
  <si>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</si>
  <si>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</si>
  <si>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</si>
  <si>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</si>
  <si>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</si>
  <si>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</si>
  <si>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</si>
  <si>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</si>
  <si>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</si>
  <si>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</si>
  <si>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</si>
  <si>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</si>
  <si>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</si>
  <si>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</si>
  <si>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</si>
  <si>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</si>
  <si>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</si>
  <si>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</si>
  <si>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</si>
  <si>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</si>
  <si>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</si>
  <si>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</si>
  <si>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</si>
  <si>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</si>
  <si>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</si>
  <si>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</si>
  <si>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</si>
  <si>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</si>
  <si>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</si>
  <si>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</si>
  <si>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</si>
  <si>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</si>
  <si>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</si>
  <si>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</si>
  <si>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</si>
  <si>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</si>
  <si>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</si>
  <si>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</si>
  <si>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</si>
  <si>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</si>
  <si>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</si>
  <si>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</si>
  <si>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</si>
  <si>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</si>
  <si>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</si>
  <si>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</si>
  <si>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</si>
  <si>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</si>
  <si>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</si>
  <si>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</si>
  <si>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</si>
  <si>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</si>
  <si>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</si>
  <si>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</si>
  <si>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</si>
  <si>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</si>
  <si>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</si>
  <si>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</si>
  <si>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</si>
  <si>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</si>
  <si>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</si>
  <si>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</si>
  <si>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</si>
  <si>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</si>
  <si>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</si>
  <si>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</si>
  <si>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</si>
  <si>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</si>
  <si>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</si>
  <si>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</si>
  <si>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</si>
  <si>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</si>
  <si>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</si>
  <si>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</si>
  <si>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</si>
  <si>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</si>
  <si>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</si>
  <si>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</si>
  <si>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</si>
  <si>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</si>
  <si>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</si>
  <si>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</si>
  <si>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</si>
  <si>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</si>
  <si>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</si>
  <si>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</si>
  <si>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</si>
  <si>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</si>
  <si>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</si>
  <si>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</si>
  <si>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</si>
  <si>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</si>
  <si>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</si>
  <si>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</si>
  <si>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</si>
  <si>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</si>
  <si>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</si>
  <si>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</si>
  <si>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</si>
  <si>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</si>
  <si>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</si>
  <si>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</si>
  <si>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</si>
  <si>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</si>
  <si>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</si>
  <si>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</si>
  <si>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</si>
  <si>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</si>
  <si>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</si>
  <si>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</si>
  <si>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</si>
  <si>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</si>
  <si>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</si>
  <si>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</si>
  <si>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</si>
  <si>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</si>
  <si>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</si>
  <si>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</si>
  <si>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</si>
  <si>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</si>
  <si>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</si>
  <si>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</si>
  <si>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</si>
  <si>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</si>
  <si>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</si>
  <si>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</si>
  <si>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</si>
  <si>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</si>
  <si>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</si>
  <si>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</si>
  <si>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</si>
  <si>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</si>
  <si>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</si>
  <si>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</si>
  <si>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</si>
  <si>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</si>
  <si>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</si>
  <si>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</si>
  <si>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</si>
  <si>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</si>
  <si>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</si>
  <si>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</si>
  <si>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</si>
  <si>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</si>
  <si>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</si>
  <si>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</si>
  <si>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</si>
  <si>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</si>
  <si>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</si>
  <si>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</si>
  <si>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</si>
  <si>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</si>
  <si>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</si>
  <si>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</si>
  <si>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</si>
  <si>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</si>
  <si>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</si>
  <si>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</si>
  <si>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</si>
  <si>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</si>
  <si>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</si>
  <si>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</si>
  <si>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</si>
  <si>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</si>
  <si>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</si>
  <si>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</si>
  <si>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</si>
  <si>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</si>
  <si>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</si>
  <si>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</si>
  <si>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</si>
  <si>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</si>
  <si>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</si>
  <si>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</si>
  <si>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</si>
  <si>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</si>
  <si>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</si>
  <si>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</si>
  <si>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</si>
  <si>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</si>
  <si>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</si>
  <si>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</si>
  <si>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</si>
  <si>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</si>
  <si>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</si>
  <si>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</si>
  <si>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</si>
  <si>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</si>
  <si>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</si>
  <si>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</si>
  <si>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</si>
  <si>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</si>
  <si>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</si>
  <si>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</si>
  <si>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</si>
  <si>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</si>
  <si>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</si>
  <si>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</si>
  <si>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</si>
  <si>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</si>
  <si>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</si>
  <si>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</si>
  <si>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</si>
  <si>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</si>
  <si>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</si>
  <si>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</si>
  <si>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</si>
  <si>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</si>
  <si>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</si>
  <si>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</si>
  <si>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</si>
  <si>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</si>
  <si>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</si>
  <si>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</si>
  <si>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</si>
  <si>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</si>
  <si>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</si>
  <si>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</si>
  <si>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</si>
  <si>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</si>
  <si>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</si>
  <si>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</si>
  <si>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</si>
  <si>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</si>
  <si>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</si>
  <si>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</si>
  <si>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</si>
  <si>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</si>
  <si>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</si>
  <si>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</si>
  <si>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</si>
  <si>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</si>
  <si>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</si>
  <si>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</si>
  <si>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</si>
  <si>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</si>
  <si>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</si>
  <si>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</si>
  <si>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</si>
  <si>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</si>
  <si>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</si>
  <si>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</si>
  <si>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</si>
  <si>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</si>
  <si>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</si>
  <si>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</si>
  <si>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</si>
  <si>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</si>
  <si>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</si>
  <si>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</si>
  <si>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</si>
  <si>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</si>
  <si>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</si>
  <si>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</si>
  <si>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</si>
  <si>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</si>
  <si>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</si>
  <si>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</si>
  <si>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</si>
  <si>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</si>
  <si>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</si>
  <si>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</si>
  <si>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</si>
  <si>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</si>
  <si>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</si>
  <si>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</si>
  <si>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</si>
  <si>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</si>
  <si>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</si>
  <si>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</si>
  <si>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</si>
  <si>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</si>
  <si>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</si>
  <si>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</si>
  <si>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</si>
  <si>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</si>
  <si>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</si>
  <si>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</si>
  <si>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</si>
  <si>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</si>
  <si>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</si>
  <si>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</si>
  <si>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</si>
  <si>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</si>
  <si>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</si>
  <si>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</si>
  <si>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</si>
  <si>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</si>
  <si>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</si>
  <si>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</si>
  <si>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</si>
  <si>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</si>
  <si>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</si>
  <si>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</si>
  <si>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</si>
  <si>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</si>
  <si>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</si>
  <si>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</si>
  <si>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</si>
  <si>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</si>
  <si>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</si>
  <si>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</si>
  <si>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</si>
  <si>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</si>
  <si>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</si>
  <si>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</si>
  <si>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</si>
  <si>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</si>
  <si>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</si>
  <si>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</si>
  <si>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</si>
  <si>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</si>
  <si>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</si>
  <si>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</si>
  <si>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</si>
  <si>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</si>
  <si>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</si>
  <si>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</si>
  <si>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</si>
  <si>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</si>
  <si>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</si>
  <si>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</si>
  <si>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</si>
  <si>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</si>
  <si>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</si>
  <si>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</si>
  <si>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</si>
  <si>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</si>
  <si>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</si>
  <si>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</si>
  <si>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</si>
  <si>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</si>
  <si>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</si>
  <si>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</si>
  <si>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</si>
  <si>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</si>
  <si>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</si>
  <si>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</si>
  <si>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</si>
  <si>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</si>
  <si>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</si>
  <si>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</si>
  <si>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</si>
  <si>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</si>
  <si>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</si>
  <si>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</si>
  <si>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</si>
  <si>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</si>
  <si>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</si>
  <si>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</si>
  <si>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</si>
  <si>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</si>
  <si>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</si>
  <si>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</si>
  <si>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</si>
  <si>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</si>
  <si>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</si>
  <si>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</si>
  <si>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</si>
  <si>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</si>
  <si>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</si>
  <si>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</si>
  <si>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</si>
  <si>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</si>
  <si>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</si>
  <si>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</si>
  <si>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</si>
  <si>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</si>
  <si>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</si>
  <si>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</si>
  <si>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</si>
  <si>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</si>
  <si>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</si>
  <si>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</si>
  <si>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</si>
  <si>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</si>
  <si>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</si>
  <si>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</si>
  <si>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</si>
  <si>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</si>
  <si>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</si>
  <si>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</si>
  <si>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</si>
  <si>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</si>
  <si>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</si>
  <si>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</si>
  <si>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</si>
  <si>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</si>
  <si>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</si>
  <si>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</si>
  <si>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</si>
  <si>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</si>
  <si>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</si>
  <si>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</si>
  <si>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</si>
  <si>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</si>
  <si>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</si>
  <si>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</si>
  <si>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</si>
  <si>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</si>
  <si>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</si>
  <si>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</si>
  <si>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</si>
  <si>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</si>
  <si>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</si>
  <si>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</si>
  <si>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</si>
  <si>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</si>
  <si>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</si>
  <si>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</si>
  <si>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</si>
  <si>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</si>
  <si>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</si>
  <si>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</si>
  <si>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</si>
  <si>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</si>
  <si>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</si>
  <si>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</si>
  <si>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</si>
  <si>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</si>
  <si>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</si>
  <si>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</si>
  <si>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</si>
  <si>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</si>
  <si>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</si>
  <si>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</si>
  <si>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</si>
  <si>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</si>
  <si>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</si>
  <si>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</si>
  <si>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</si>
  <si>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</si>
  <si>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</si>
  <si>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</si>
  <si>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</si>
  <si>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</si>
  <si>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</si>
  <si>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</si>
  <si>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</si>
  <si>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</si>
  <si>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</si>
  <si>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</si>
  <si>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</si>
  <si>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</si>
  <si>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</si>
  <si>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</si>
  <si>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</si>
  <si>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</si>
  <si>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</si>
  <si>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</si>
  <si>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</si>
  <si>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</si>
  <si>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</si>
  <si>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</si>
  <si>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</si>
  <si>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</si>
  <si>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</si>
  <si>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</si>
  <si>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</si>
  <si>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</si>
  <si>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</si>
  <si>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</si>
  <si>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</si>
  <si>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</si>
  <si>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</si>
  <si>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</si>
  <si>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</si>
  <si>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</si>
  <si>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</si>
  <si>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</si>
  <si>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</si>
  <si>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</si>
  <si>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</si>
  <si>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</si>
  <si>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</si>
  <si>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</si>
  <si>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</si>
  <si>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</si>
  <si>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</si>
  <si>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</si>
  <si>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</si>
  <si>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</si>
  <si>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</si>
  <si>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</si>
  <si>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</si>
  <si>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</si>
  <si>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</si>
  <si>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</si>
  <si>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</si>
  <si>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</si>
  <si>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</si>
  <si>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</si>
  <si>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</si>
  <si>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</si>
  <si>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</si>
  <si>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</si>
  <si>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</si>
  <si>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</si>
  <si>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</si>
  <si>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</si>
  <si>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</si>
  <si>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</si>
  <si>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</si>
  <si>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</si>
  <si>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</si>
  <si>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</si>
  <si>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</si>
  <si>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</si>
  <si>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</si>
  <si>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</si>
  <si>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</si>
  <si>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</si>
  <si>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</si>
  <si>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</si>
  <si>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</si>
  <si>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</si>
  <si>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</si>
  <si>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</si>
  <si>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</si>
  <si>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</si>
  <si>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</si>
  <si>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</si>
  <si>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</si>
  <si>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</si>
  <si>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</si>
  <si>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</si>
  <si>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</si>
  <si>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</si>
  <si>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</si>
  <si>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</si>
  <si>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</si>
  <si>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</si>
  <si>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</si>
  <si>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</si>
  <si>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</si>
  <si>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</si>
  <si>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</si>
  <si>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</si>
  <si>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</si>
  <si>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</si>
  <si>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</si>
  <si>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</si>
  <si>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</si>
  <si>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</si>
  <si>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</si>
  <si>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</si>
  <si>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</si>
  <si>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</si>
  <si>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</si>
  <si>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</si>
  <si>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</si>
  <si>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</si>
  <si>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</si>
  <si>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</si>
  <si>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</si>
  <si>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</si>
  <si>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</si>
  <si>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</si>
  <si>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</si>
  <si>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</si>
  <si>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</si>
  <si>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</si>
  <si>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</si>
  <si>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</si>
  <si>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</si>
  <si>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</si>
  <si>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</si>
  <si>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</si>
  <si>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</si>
  <si>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</si>
  <si>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</si>
  <si>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</si>
  <si>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</si>
  <si>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</si>
  <si>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</si>
  <si>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</si>
  <si>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</si>
  <si>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</si>
  <si>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</si>
  <si>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</si>
  <si>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</si>
  <si>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</si>
  <si>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</si>
  <si>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</si>
  <si>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</si>
  <si>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</si>
  <si>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</si>
  <si>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</si>
  <si>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</si>
  <si>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</si>
  <si>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</si>
  <si>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</si>
  <si>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</si>
  <si>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</si>
  <si>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</si>
  <si>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</si>
  <si>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</si>
  <si>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</si>
  <si>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</si>
  <si>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</si>
  <si>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</si>
  <si>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</si>
  <si>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</si>
  <si>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</si>
  <si>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</si>
  <si>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</si>
  <si>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</si>
  <si>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</si>
  <si>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</si>
  <si>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</si>
  <si>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</si>
  <si>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</si>
  <si>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</si>
  <si>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</si>
  <si>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</si>
  <si>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</si>
  <si>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</si>
  <si>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</si>
  <si>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</si>
  <si>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</si>
  <si>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</si>
  <si>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</si>
  <si>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</si>
  <si>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</si>
  <si>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</si>
  <si>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</si>
  <si>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</si>
  <si>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</si>
  <si>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</si>
  <si>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</si>
  <si>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</si>
  <si>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</si>
  <si>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</si>
  <si>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</si>
  <si>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</si>
  <si>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</si>
  <si>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</si>
  <si>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</si>
  <si>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</si>
  <si>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</si>
  <si>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</si>
  <si>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</si>
  <si>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</si>
  <si>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</si>
  <si>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</si>
  <si>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</si>
  <si>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</si>
  <si>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</si>
  <si>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</si>
  <si>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</si>
  <si>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</si>
  <si>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</si>
  <si>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</si>
  <si>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</si>
  <si>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</si>
  <si>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</si>
  <si>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</si>
  <si>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</si>
  <si>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</si>
  <si>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</si>
  <si>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</si>
  <si>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</si>
  <si>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</si>
  <si>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</si>
  <si>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</si>
  <si>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</si>
  <si>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</si>
  <si>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</si>
  <si>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</si>
  <si>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</si>
  <si>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</si>
  <si>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</si>
  <si>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</si>
  <si>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</si>
  <si>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</si>
  <si>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</si>
  <si>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</si>
  <si>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</si>
  <si>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</si>
  <si>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</si>
  <si>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</si>
  <si>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</si>
  <si>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</si>
  <si>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</si>
  <si>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</si>
  <si>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</si>
  <si>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</si>
  <si>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</si>
  <si>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</si>
  <si>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</si>
  <si>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</si>
  <si>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</si>
  <si>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</si>
  <si>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</si>
  <si>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</si>
  <si>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</si>
  <si>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</si>
  <si>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</si>
  <si>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</si>
  <si>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</si>
  <si>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</si>
  <si>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</si>
  <si>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</si>
  <si>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</si>
  <si>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</si>
  <si>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</si>
  <si>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</si>
  <si>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</si>
  <si>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</si>
  <si>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</si>
  <si>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</si>
  <si>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</si>
  <si>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</si>
  <si>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</si>
  <si>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</si>
  <si>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</si>
  <si>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</si>
  <si>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</si>
  <si>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</si>
  <si>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</si>
  <si>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</si>
  <si>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</si>
  <si>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</si>
  <si>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</si>
  <si>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</si>
  <si>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</si>
  <si>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</si>
  <si>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</si>
  <si>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</si>
  <si>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</si>
  <si>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</si>
  <si>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</si>
  <si>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</si>
  <si>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</si>
  <si>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</si>
  <si>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</si>
  <si>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</si>
  <si>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</si>
  <si>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</si>
  <si>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</si>
  <si>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</si>
  <si>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</si>
  <si>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</si>
  <si>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</si>
  <si>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</si>
  <si>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</si>
  <si>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</si>
  <si>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</si>
  <si>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</si>
  <si>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</si>
  <si>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</si>
  <si>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</si>
  <si>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</si>
  <si>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</si>
  <si>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</si>
  <si>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</si>
  <si>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</si>
  <si>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</si>
  <si>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</si>
  <si>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</si>
  <si>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</si>
  <si>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</si>
  <si>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</si>
  <si>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</si>
  <si>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</si>
  <si>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</si>
  <si>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</si>
  <si>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</si>
  <si>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</si>
  <si>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</si>
  <si>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</si>
  <si>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</si>
  <si>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</si>
  <si>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</si>
  <si>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</si>
  <si>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</si>
  <si>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</si>
  <si>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</si>
  <si>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</si>
  <si>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</si>
  <si>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</si>
  <si>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</si>
  <si>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</si>
  <si>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</si>
  <si>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</si>
  <si>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</si>
  <si>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</si>
  <si>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</si>
  <si>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</si>
  <si>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</si>
  <si>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</si>
  <si>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</si>
  <si>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</si>
  <si>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</si>
  <si>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</si>
  <si>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</si>
  <si>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</si>
  <si>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</si>
  <si>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</si>
  <si>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</si>
  <si>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</si>
  <si>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</si>
  <si>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</si>
  <si>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</si>
  <si>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</si>
  <si>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</si>
  <si>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</si>
  <si>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</si>
  <si>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</si>
  <si>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</si>
  <si>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</si>
  <si>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</si>
  <si>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</si>
  <si>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</si>
  <si>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</si>
  <si>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</si>
  <si>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</si>
  <si>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</si>
  <si>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</si>
  <si>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</si>
  <si>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</si>
  <si>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</si>
  <si>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</si>
  <si>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</si>
  <si>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</si>
  <si>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</si>
  <si>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</si>
  <si>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</si>
  <si>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</si>
  <si>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</si>
  <si>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</si>
  <si>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</si>
  <si>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</si>
  <si>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</si>
  <si>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</si>
  <si>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</si>
  <si>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</si>
  <si>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</si>
  <si>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</si>
  <si>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</si>
  <si>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</si>
  <si>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</si>
  <si>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</si>
  <si>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</si>
  <si>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</si>
  <si>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</si>
  <si>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</si>
  <si>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</si>
  <si>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</si>
  <si>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</si>
  <si>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</si>
  <si>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</si>
  <si>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</si>
  <si>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</si>
  <si>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</si>
  <si>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</si>
  <si>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</si>
  <si>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</si>
  <si>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</si>
  <si>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</si>
  <si>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</si>
  <si>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</si>
  <si>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</si>
  <si>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</si>
  <si>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</si>
  <si>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</si>
  <si>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</si>
  <si>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</si>
  <si>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</si>
  <si>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</si>
  <si>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</si>
  <si>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</si>
  <si>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</si>
  <si>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</si>
  <si>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</si>
  <si>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</si>
  <si>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</si>
  <si>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</si>
  <si>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</si>
  <si>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</si>
  <si>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</si>
  <si>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</si>
  <si>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</si>
  <si>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</si>
  <si>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</si>
  <si>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</si>
  <si>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</si>
  <si>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</si>
  <si>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</si>
  <si>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</si>
  <si>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</si>
  <si>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</si>
  <si>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</si>
  <si>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</si>
  <si>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</si>
  <si>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</si>
  <si>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</si>
  <si>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</si>
  <si>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</si>
  <si>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</si>
  <si>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</si>
  <si>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</si>
  <si>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</si>
  <si>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</si>
  <si>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</si>
  <si>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</si>
  <si>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</si>
  <si>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</si>
  <si>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</si>
  <si>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</si>
  <si>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</si>
  <si>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</si>
  <si>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</si>
  <si>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</si>
  <si>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</si>
  <si>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</si>
  <si>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</si>
  <si>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</si>
  <si>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</si>
  <si>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</si>
  <si>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</si>
  <si>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</si>
  <si>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</si>
  <si>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</si>
  <si>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</si>
  <si>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</si>
  <si>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</si>
  <si>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</si>
  <si>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</si>
  <si>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</si>
  <si>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</si>
  <si>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</si>
  <si>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</si>
  <si>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</si>
  <si>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</si>
  <si>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</si>
  <si>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</si>
  <si>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</si>
  <si>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</si>
  <si>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</si>
  <si>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</si>
  <si>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</si>
  <si>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</si>
  <si>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</si>
  <si>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</si>
  <si>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</si>
  <si>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</si>
  <si>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</si>
  <si>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</si>
  <si>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</si>
  <si>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</si>
  <si>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</si>
  <si>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</si>
  <si>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</si>
  <si>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</si>
  <si>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</si>
  <si>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</si>
  <si>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</si>
  <si>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</si>
  <si>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</si>
  <si>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</si>
  <si>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</si>
  <si>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</si>
  <si>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</si>
  <si>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</si>
  <si>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</si>
  <si>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</si>
  <si>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</si>
  <si>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</si>
  <si>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</si>
  <si>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</si>
  <si>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</si>
  <si>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</si>
  <si>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</si>
  <si>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</si>
  <si>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</si>
  <si>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</si>
  <si>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</si>
  <si>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</si>
  <si>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</si>
  <si>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</si>
  <si>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</si>
  <si>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</si>
  <si>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</si>
  <si>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</si>
  <si>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</si>
  <si>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</si>
  <si>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</si>
  <si>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</si>
  <si>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</si>
  <si>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</si>
  <si>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</si>
  <si>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</si>
  <si>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</si>
  <si>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</si>
  <si>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</si>
  <si>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</si>
  <si>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</si>
  <si>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</si>
  <si>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</si>
  <si>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</si>
  <si>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</si>
  <si>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</si>
  <si>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</si>
  <si>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</si>
  <si>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</si>
  <si>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</si>
  <si>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</si>
  <si>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</si>
  <si>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</si>
  <si>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</si>
  <si>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</si>
  <si>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</si>
  <si>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</si>
  <si>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</si>
  <si>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</si>
  <si>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</si>
  <si>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</si>
  <si>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</si>
  <si>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</si>
  <si>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</si>
  <si>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</si>
  <si>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</si>
  <si>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</si>
  <si>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</si>
  <si>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</si>
  <si>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</si>
  <si>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</si>
  <si>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</si>
  <si>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</si>
  <si>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</si>
  <si>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</si>
  <si>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</si>
  <si>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</si>
  <si>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</si>
  <si>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</si>
  <si>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</si>
  <si>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</si>
  <si>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</si>
  <si>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</si>
  <si>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</si>
  <si>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</si>
  <si>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</si>
  <si>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</si>
  <si>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</si>
  <si>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</si>
  <si>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</si>
  <si>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</si>
  <si>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</si>
  <si>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</si>
  <si>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</si>
  <si>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</si>
  <si>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</si>
  <si>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</si>
  <si>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</si>
  <si>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</si>
  <si>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</si>
  <si>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</si>
  <si>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</si>
  <si>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</si>
  <si>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</si>
  <si>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</si>
  <si>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</si>
  <si>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</si>
  <si>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</si>
  <si>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</si>
  <si>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</si>
  <si>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</si>
  <si>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</si>
  <si>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</si>
  <si>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</si>
  <si>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</si>
  <si>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</si>
  <si>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</si>
  <si>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</si>
  <si>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</si>
  <si>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</si>
  <si>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</si>
  <si>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</si>
  <si>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</si>
  <si>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</si>
  <si>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</si>
  <si>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</si>
  <si>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</si>
  <si>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</si>
  <si>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</si>
  <si>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</si>
  <si>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</si>
  <si>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</si>
  <si>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</si>
  <si>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</si>
  <si>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</si>
  <si>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</si>
  <si>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</si>
  <si>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</si>
  <si>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</si>
  <si>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</si>
  <si>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</si>
  <si>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</si>
  <si>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</si>
  <si>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</si>
  <si>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</si>
  <si>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</si>
  <si>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</si>
  <si>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</si>
  <si>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</si>
  <si>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</si>
  <si>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</si>
  <si>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</si>
  <si>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</si>
  <si>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</si>
  <si>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</si>
  <si>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</si>
  <si>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</si>
  <si>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</si>
  <si>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</si>
  <si>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</si>
  <si>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</si>
  <si>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</si>
  <si>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</si>
  <si>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</si>
  <si>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</si>
  <si>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</si>
  <si>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</si>
  <si>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</si>
  <si>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</si>
  <si>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</si>
  <si>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</si>
  <si>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</si>
  <si>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</si>
  <si>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</si>
  <si>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</si>
  <si>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</si>
  <si>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</si>
  <si>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</si>
  <si>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</si>
  <si>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</si>
  <si>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</si>
  <si>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</si>
  <si>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</si>
  <si>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</si>
  <si>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</si>
  <si>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</si>
  <si>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</si>
  <si>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</si>
  <si>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</si>
  <si>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</si>
  <si>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</si>
  <si>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</si>
  <si>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</si>
  <si>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</si>
  <si>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</si>
  <si>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</si>
  <si>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</si>
  <si>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</si>
  <si>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</si>
  <si>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</si>
  <si>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</si>
  <si>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</si>
  <si>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</si>
  <si>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</si>
  <si>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</si>
  <si>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</si>
  <si>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</si>
  <si>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</si>
  <si>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</si>
  <si>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</si>
  <si>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</si>
  <si>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</si>
  <si>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</si>
  <si>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</si>
  <si>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</si>
  <si>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</si>
  <si>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</si>
  <si>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</si>
  <si>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</si>
  <si>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</si>
  <si>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</si>
  <si>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</si>
  <si>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</si>
  <si>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</si>
  <si>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</si>
  <si>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</si>
  <si>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</si>
  <si>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</si>
  <si>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</si>
  <si>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</si>
  <si>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</si>
  <si>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</si>
  <si>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</si>
  <si>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</si>
  <si>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</si>
  <si>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</si>
  <si>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</si>
  <si>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</si>
  <si>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</si>
  <si>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</si>
  <si>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</si>
  <si>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</si>
  <si>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</si>
  <si>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</si>
  <si>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</si>
  <si>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</si>
  <si>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</si>
  <si>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</si>
  <si>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</si>
  <si>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</si>
  <si>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</si>
  <si>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</si>
  <si>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</si>
  <si>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</si>
  <si>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</si>
  <si>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</si>
  <si>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</si>
  <si>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</si>
  <si>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</si>
  <si>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</si>
  <si>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</si>
  <si>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</si>
  <si>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</si>
  <si>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</si>
  <si>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</si>
  <si>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</si>
  <si>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</si>
  <si>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</si>
  <si>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</si>
  <si>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</si>
  <si>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</si>
  <si>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</si>
  <si>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</si>
  <si>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</si>
  <si>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</si>
  <si>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</si>
  <si>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</si>
  <si>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</si>
  <si>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</si>
  <si>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</si>
  <si>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</si>
  <si>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</si>
  <si>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</si>
  <si>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</si>
  <si>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</si>
  <si>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</si>
  <si>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</si>
  <si>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</si>
  <si>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</si>
  <si>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</si>
  <si>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</si>
  <si>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</si>
  <si>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</si>
  <si>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</si>
  <si>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</si>
  <si>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</si>
  <si>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</si>
  <si>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</si>
  <si>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</si>
  <si>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</si>
  <si>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</si>
  <si>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</si>
  <si>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</si>
  <si>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</si>
  <si>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</si>
  <si>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</si>
  <si>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</si>
  <si>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</si>
  <si>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</si>
  <si>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</si>
  <si>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</si>
  <si>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</si>
  <si>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</si>
  <si>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</si>
  <si>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</si>
  <si>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</si>
  <si>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</si>
  <si>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</si>
  <si>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</si>
  <si>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</si>
  <si>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</si>
  <si>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</si>
  <si>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</si>
  <si>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</si>
  <si>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</si>
  <si>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</si>
  <si>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</si>
  <si>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</si>
  <si>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</si>
  <si>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</si>
  <si>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</si>
  <si>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</si>
  <si>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</si>
  <si>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</si>
  <si>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</si>
  <si>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</si>
  <si>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</si>
  <si>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</si>
  <si>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</si>
  <si>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</si>
  <si>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</si>
  <si>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</si>
  <si>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</si>
  <si>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</si>
  <si>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</si>
  <si>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</si>
  <si>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</si>
  <si>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</si>
  <si>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</si>
  <si>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</si>
  <si>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</si>
  <si>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</si>
  <si>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</si>
  <si>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</si>
  <si>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</si>
  <si>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</si>
  <si>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</si>
  <si>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</si>
  <si>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</si>
  <si>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</si>
  <si>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</si>
  <si>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</si>
  <si>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</si>
  <si>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</si>
  <si>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</si>
  <si>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</si>
  <si>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</si>
  <si>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</si>
  <si>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</si>
  <si>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</si>
  <si>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</si>
  <si>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</si>
  <si>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</si>
  <si>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</si>
  <si>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</si>
  <si>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</si>
  <si>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</si>
  <si>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</si>
  <si>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</si>
  <si>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</si>
  <si>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</si>
  <si>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</si>
  <si>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</si>
  <si>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</si>
  <si>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</si>
  <si>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</si>
  <si>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</si>
  <si>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</si>
  <si>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</si>
  <si>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</si>
  <si>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</si>
  <si>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</si>
  <si>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</si>
  <si>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</si>
  <si>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</si>
  <si>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</si>
  <si>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</si>
  <si>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</si>
  <si>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</si>
  <si>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</si>
  <si>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</si>
  <si>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</si>
  <si>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</si>
  <si>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</si>
  <si>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</si>
  <si>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</si>
  <si>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</si>
  <si>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</si>
  <si>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</si>
  <si>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</si>
  <si>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</si>
  <si>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</si>
  <si>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</si>
  <si>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</si>
  <si>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</si>
  <si>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</si>
  <si>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</si>
  <si>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</si>
  <si>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</si>
  <si>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</si>
  <si>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</si>
  <si>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</si>
  <si>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</si>
  <si>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</si>
  <si>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</si>
  <si>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</si>
  <si>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</si>
  <si>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</si>
  <si>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</si>
  <si>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</si>
  <si>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</si>
  <si>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</si>
  <si>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</si>
  <si>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</si>
  <si>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</si>
  <si>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</si>
  <si>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</si>
  <si>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</si>
  <si>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</si>
  <si>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</si>
  <si>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</si>
  <si>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</si>
  <si>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</si>
  <si>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</si>
  <si>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</si>
  <si>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</si>
  <si>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</si>
  <si>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</si>
  <si>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</si>
  <si>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</si>
  <si>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</si>
  <si>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</si>
  <si>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</si>
  <si>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</si>
  <si>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</si>
  <si>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</si>
  <si>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</si>
  <si>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</si>
  <si>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</si>
  <si>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</si>
  <si>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</si>
  <si>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</si>
  <si>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</si>
  <si>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</si>
  <si>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</si>
  <si>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</si>
  <si>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</si>
  <si>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</si>
  <si>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</si>
  <si>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</si>
  <si>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</si>
  <si>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</si>
  <si>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</si>
  <si>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</si>
  <si>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</si>
  <si>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</si>
  <si>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</si>
  <si>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</si>
  <si>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</si>
  <si>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</si>
  <si>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</si>
  <si>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</si>
  <si>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</si>
  <si>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</si>
  <si>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</si>
  <si>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</si>
  <si>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</si>
  <si>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</si>
  <si>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</si>
  <si>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</si>
  <si>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</si>
  <si>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</si>
  <si>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</si>
  <si>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</si>
  <si>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</si>
  <si>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</si>
  <si>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</si>
  <si>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</si>
  <si>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</si>
  <si>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</si>
  <si>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</si>
  <si>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</si>
  <si>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</si>
  <si>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</si>
  <si>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</si>
  <si>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</si>
  <si>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</si>
  <si>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</si>
  <si>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</si>
  <si>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</si>
  <si>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</si>
  <si>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</si>
  <si>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</si>
  <si>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</si>
  <si>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</si>
  <si>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</si>
  <si>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</si>
  <si>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</si>
  <si>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</si>
  <si>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</si>
  <si>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</si>
  <si>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</si>
  <si>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</si>
  <si>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</si>
  <si>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</si>
  <si>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</si>
  <si>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</si>
  <si>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</si>
  <si>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</si>
  <si>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</si>
  <si>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</si>
  <si>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</si>
  <si>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</si>
  <si>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</si>
  <si>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</si>
  <si>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</si>
  <si>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</si>
  <si>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</si>
  <si>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</si>
  <si>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</si>
  <si>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</si>
  <si>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</si>
  <si>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</si>
  <si>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</si>
  <si>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</si>
  <si>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</si>
  <si>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</si>
  <si>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</si>
  <si>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</si>
  <si>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</si>
  <si>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</si>
  <si>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</si>
  <si>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</si>
  <si>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</si>
  <si>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</si>
  <si>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</si>
  <si>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</si>
  <si>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</si>
  <si>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</si>
  <si>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</si>
  <si>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</si>
  <si>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</si>
  <si>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</si>
  <si>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</si>
  <si>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</si>
  <si>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</si>
  <si>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</si>
  <si>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</si>
  <si>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</si>
  <si>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</si>
  <si>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</si>
  <si>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</si>
  <si>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</si>
  <si>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</si>
  <si>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</si>
  <si>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</si>
  <si>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</si>
  <si>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</si>
  <si>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</si>
  <si>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</si>
  <si>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</si>
  <si>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</si>
  <si>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</si>
  <si>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</si>
  <si>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</si>
  <si>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</si>
  <si>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</si>
  <si>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</si>
  <si>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</si>
  <si>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</si>
  <si>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</si>
  <si>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</si>
  <si>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</si>
  <si>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</si>
  <si>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</si>
  <si>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</si>
  <si>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</si>
  <si>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</si>
  <si>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</si>
  <si>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</si>
  <si>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</si>
  <si>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</si>
  <si>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</si>
  <si>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</si>
  <si>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</si>
  <si>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</si>
  <si>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</si>
  <si>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</si>
  <si>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</si>
  <si>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</si>
  <si>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</si>
  <si>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</si>
  <si>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</si>
  <si>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</si>
  <si>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</si>
  <si>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</si>
  <si>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</si>
  <si>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</si>
  <si>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</si>
  <si>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</si>
  <si>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</si>
  <si>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</si>
  <si>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</si>
  <si>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</si>
  <si>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</si>
  <si>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</si>
  <si>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</si>
  <si>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</si>
  <si>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</si>
  <si>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</si>
  <si>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</si>
  <si>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</si>
  <si>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</si>
  <si>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</si>
  <si>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</si>
  <si>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</si>
  <si>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</si>
  <si>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</si>
  <si>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</si>
  <si>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</si>
  <si>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</si>
  <si>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</si>
  <si>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</si>
  <si>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</si>
  <si>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</si>
  <si>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</si>
  <si>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</si>
  <si>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</si>
  <si>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</si>
  <si>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</si>
  <si>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</si>
  <si>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</si>
  <si>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</si>
  <si>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</si>
  <si>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</si>
  <si>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</si>
  <si>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</si>
  <si>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</si>
  <si>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</si>
  <si>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</si>
  <si>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</si>
  <si>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</si>
  <si>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</si>
  <si>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</si>
  <si>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</si>
  <si>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</si>
  <si>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</si>
  <si>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</si>
  <si>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</si>
  <si>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</si>
  <si>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</si>
  <si>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</si>
  <si>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</si>
  <si>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</si>
  <si>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</si>
  <si>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</si>
  <si>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</si>
  <si>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</si>
  <si>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</si>
  <si>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</si>
  <si>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</si>
  <si>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</si>
  <si>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</si>
  <si>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</si>
  <si>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</si>
  <si>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</si>
  <si>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</si>
  <si>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</si>
  <si>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</si>
  <si>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</si>
  <si>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</si>
  <si>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</si>
  <si>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</si>
  <si>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</si>
  <si>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</si>
  <si>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</si>
  <si>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</si>
  <si>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</si>
  <si>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</si>
  <si>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</si>
  <si>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</si>
  <si>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</si>
  <si>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</si>
  <si>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</si>
  <si>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</si>
  <si>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</si>
  <si>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</si>
  <si>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</si>
  <si>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</si>
  <si>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</si>
  <si>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</si>
  <si>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</si>
  <si>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</si>
  <si>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</si>
  <si>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</si>
  <si>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</si>
  <si>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</si>
  <si>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</si>
  <si>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</si>
  <si>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</si>
  <si>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</si>
  <si>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</si>
  <si>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</si>
  <si>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</si>
  <si>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</si>
  <si>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</si>
  <si>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</si>
  <si>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</si>
  <si>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</si>
  <si>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</si>
  <si>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</si>
  <si>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</si>
  <si>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</si>
  <si>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</si>
  <si>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</si>
  <si>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</si>
  <si>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</si>
  <si>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</si>
  <si>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</si>
  <si>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</si>
  <si>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</si>
  <si>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</si>
  <si>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</si>
  <si>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</si>
  <si>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</si>
  <si>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</si>
  <si>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</si>
  <si>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</si>
  <si>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</si>
  <si>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</si>
  <si>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</si>
  <si>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</si>
  <si>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</si>
  <si>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</si>
  <si>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</si>
  <si>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</si>
  <si>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</si>
  <si>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</si>
  <si>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</si>
  <si>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</si>
  <si>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</si>
  <si>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</si>
  <si>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</si>
  <si>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</si>
  <si>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</si>
  <si>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</si>
  <si>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</si>
  <si>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</si>
  <si>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</si>
  <si>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</si>
  <si>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</si>
  <si>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</si>
  <si>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</si>
  <si>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</si>
  <si>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</si>
  <si>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</si>
  <si>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</si>
  <si>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</si>
  <si>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</si>
  <si>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</si>
  <si>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</si>
  <si>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</si>
  <si>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</si>
  <si>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</si>
  <si>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</si>
  <si>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</si>
  <si>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</si>
  <si>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</si>
  <si>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</si>
  <si>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</si>
  <si>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</si>
  <si>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</si>
  <si>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</si>
  <si>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</si>
  <si>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</si>
  <si>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</si>
  <si>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</si>
  <si>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</si>
  <si>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</si>
  <si>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</si>
  <si>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</si>
  <si>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</si>
  <si>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</si>
  <si>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</si>
  <si>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</si>
  <si>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</si>
  <si>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</si>
  <si>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</si>
  <si>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</si>
  <si>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</si>
  <si>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</si>
  <si>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</si>
  <si>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</si>
  <si>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</si>
  <si>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</si>
  <si>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</si>
  <si>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</si>
  <si>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</si>
  <si>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</si>
  <si>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</si>
  <si>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</si>
  <si>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</si>
  <si>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</si>
  <si>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</si>
  <si>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</si>
  <si>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</si>
  <si>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</si>
  <si>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</si>
  <si>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</si>
  <si>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</si>
  <si>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</si>
  <si>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</si>
  <si>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</si>
  <si>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</si>
  <si>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</si>
  <si>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</si>
  <si>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</si>
  <si>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</si>
  <si>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</si>
  <si>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</si>
  <si>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</si>
  <si>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</si>
  <si>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</si>
  <si>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</si>
  <si>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</si>
  <si>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</si>
  <si>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</si>
  <si>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</si>
  <si>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</si>
  <si>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</si>
  <si>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</si>
  <si>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</si>
  <si>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</si>
  <si>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</si>
  <si>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</si>
  <si>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</si>
  <si>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</si>
  <si>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</si>
  <si>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</si>
  <si>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</si>
  <si>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</si>
  <si>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</si>
  <si>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</si>
  <si>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</si>
  <si>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</si>
  <si>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</si>
  <si>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</si>
  <si>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</si>
  <si>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</si>
  <si>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</si>
  <si>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</si>
  <si>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</si>
  <si>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</si>
  <si>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</si>
  <si>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</si>
  <si>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</si>
  <si>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</si>
  <si>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</si>
  <si>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</si>
  <si>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</si>
  <si>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</si>
  <si>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</si>
  <si>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</si>
  <si>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</si>
  <si>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</si>
  <si>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</si>
  <si>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</si>
  <si>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</si>
  <si>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</si>
  <si>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</si>
  <si>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</si>
  <si>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</si>
  <si>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</si>
  <si>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</si>
  <si>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</si>
  <si>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</si>
  <si>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</si>
  <si>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</si>
  <si>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</si>
  <si>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</si>
  <si>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</si>
  <si>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</si>
  <si>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</si>
  <si>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</si>
  <si>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</si>
  <si>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</si>
  <si>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</si>
  <si>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</si>
  <si>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</si>
  <si>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</si>
  <si>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</si>
  <si>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</si>
  <si>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</si>
  <si>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</si>
  <si>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</si>
  <si>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</si>
  <si>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</si>
  <si>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</si>
  <si>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</si>
  <si>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</si>
  <si>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</si>
  <si>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</si>
  <si>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</si>
  <si>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</si>
  <si>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</si>
  <si>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</si>
  <si>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</si>
  <si>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</si>
  <si>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</si>
  <si>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</si>
  <si>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</si>
  <si>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</si>
  <si>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</si>
  <si>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</si>
  <si>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</si>
  <si>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</si>
  <si>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</si>
  <si>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</si>
  <si>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</si>
  <si>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</si>
  <si>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</si>
  <si>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</si>
  <si>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</si>
  <si>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</si>
  <si>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</si>
  <si>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</si>
  <si>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</si>
  <si>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</si>
  <si>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</si>
  <si>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</si>
  <si>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</si>
  <si>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</si>
  <si>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</si>
  <si>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</si>
  <si>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</si>
  <si>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</si>
  <si>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</si>
  <si>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</si>
  <si>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</si>
  <si>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</si>
  <si>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</si>
  <si>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</si>
  <si>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</si>
  <si>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</si>
  <si>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</si>
  <si>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</si>
  <si>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</si>
  <si>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</si>
  <si>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</si>
  <si>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</si>
  <si>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</si>
  <si>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</si>
  <si>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</si>
  <si>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</si>
  <si>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</si>
  <si>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</si>
  <si>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</si>
  <si>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</si>
  <si>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</si>
  <si>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</si>
  <si>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</si>
  <si>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</si>
  <si>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</si>
  <si>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</si>
  <si>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</si>
  <si>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</si>
  <si>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</si>
  <si>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</si>
  <si>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</si>
  <si>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</si>
  <si>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</si>
  <si>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</si>
  <si>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</si>
  <si>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</si>
  <si>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</si>
  <si>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</si>
  <si>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</si>
  <si>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</si>
  <si>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</si>
  <si>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</si>
  <si>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</si>
  <si>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</si>
  <si>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</si>
  <si>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</si>
  <si>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</si>
  <si>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</si>
  <si>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</si>
  <si>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</si>
  <si>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</si>
  <si>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</si>
  <si>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</si>
  <si>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</si>
  <si>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</si>
  <si>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</si>
  <si>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</si>
  <si>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</si>
  <si>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</si>
  <si>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</si>
  <si>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</si>
  <si>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</si>
  <si>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</si>
  <si>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</si>
  <si>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</si>
  <si>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</si>
  <si>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</si>
  <si>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</si>
  <si>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</si>
  <si>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</si>
  <si>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</si>
  <si>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</si>
  <si>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</si>
  <si>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</si>
  <si>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</si>
  <si>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</si>
  <si>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</si>
  <si>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</si>
  <si>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</si>
  <si>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</si>
  <si>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</si>
  <si>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</si>
  <si>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</si>
  <si>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</si>
  <si>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</si>
  <si>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</si>
  <si>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</si>
  <si>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</si>
  <si>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</si>
  <si>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</si>
  <si>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</si>
  <si>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</si>
  <si>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</si>
  <si>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</si>
  <si>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</si>
  <si>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</si>
  <si>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</si>
  <si>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</si>
  <si>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</si>
  <si>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</si>
  <si>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</si>
  <si>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</si>
  <si>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</si>
  <si>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</si>
  <si>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</si>
  <si>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</si>
  <si>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</si>
  <si>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</si>
  <si>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</si>
  <si>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</si>
  <si>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</si>
  <si>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</si>
  <si>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</si>
  <si>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</si>
  <si>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</si>
  <si>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</si>
  <si>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</si>
  <si>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</si>
  <si>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</si>
  <si>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</si>
  <si>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</si>
  <si>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</si>
  <si>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</si>
  <si>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</si>
  <si>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</si>
  <si>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</si>
  <si>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</si>
  <si>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</si>
  <si>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</si>
  <si>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</si>
  <si>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</si>
  <si>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</si>
  <si>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</si>
  <si>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</si>
  <si>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</si>
  <si>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</si>
  <si>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</si>
  <si>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</si>
  <si>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</si>
  <si>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</si>
  <si>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</si>
  <si>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</si>
  <si>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</si>
  <si>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</si>
  <si>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</si>
  <si>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</si>
  <si>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</si>
  <si>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</si>
  <si>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</si>
  <si>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</si>
  <si>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</si>
  <si>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</si>
  <si>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</si>
  <si>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</si>
  <si>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</si>
  <si>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</si>
  <si>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</si>
  <si>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</si>
  <si>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</si>
  <si>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</si>
  <si>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</si>
  <si>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</si>
  <si>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</si>
  <si>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</si>
  <si>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</si>
  <si>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</si>
  <si>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</si>
  <si>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</si>
  <si>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</si>
  <si>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</si>
  <si>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</si>
  <si>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</si>
  <si>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</si>
  <si>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</si>
  <si>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</si>
  <si>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</si>
  <si>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</si>
  <si>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</si>
  <si>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</si>
  <si>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</si>
  <si>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</si>
  <si>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</si>
  <si>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</si>
  <si>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</si>
  <si>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</si>
  <si>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</si>
  <si>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</si>
  <si>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</si>
  <si>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</si>
  <si>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</si>
  <si>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</si>
  <si>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</si>
  <si>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</si>
  <si>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</si>
  <si>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</si>
  <si>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</si>
  <si>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</si>
  <si>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</si>
  <si>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</si>
  <si>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</si>
  <si>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</si>
  <si>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</si>
  <si>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</si>
  <si>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</si>
  <si>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</si>
  <si>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</si>
  <si>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</si>
  <si>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</si>
  <si>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</si>
  <si>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</si>
  <si>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</si>
  <si>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</si>
  <si>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</si>
  <si>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</si>
  <si>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</si>
  <si>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</si>
  <si>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</si>
  <si>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</si>
  <si>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</si>
  <si>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</si>
  <si>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</si>
  <si>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</si>
  <si>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</si>
  <si>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</si>
  <si>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</si>
  <si>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</si>
  <si>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</si>
  <si>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</si>
  <si>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</si>
  <si>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</si>
  <si>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</si>
  <si>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</si>
  <si>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</si>
  <si>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</si>
  <si>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</si>
  <si>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</si>
  <si>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</si>
  <si>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</si>
  <si>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</si>
  <si>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</si>
  <si>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</si>
  <si>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</si>
  <si>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</si>
  <si>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</si>
  <si>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</si>
  <si>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</si>
  <si>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</si>
  <si>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</si>
  <si>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</si>
  <si>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</si>
  <si>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</si>
  <si>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</si>
  <si>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</si>
  <si>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</si>
  <si>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</si>
  <si>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</si>
  <si>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</si>
  <si>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</si>
  <si>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</si>
  <si>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</si>
  <si>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</si>
  <si>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</si>
  <si>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</si>
  <si>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</si>
  <si>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</si>
  <si>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</si>
  <si>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</si>
  <si>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</si>
  <si>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</si>
  <si>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</si>
  <si>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</si>
  <si>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</si>
  <si>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</si>
  <si>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</si>
  <si>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</si>
  <si>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</si>
  <si>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</si>
  <si>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</si>
  <si>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</si>
  <si>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</si>
  <si>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</si>
  <si>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</si>
  <si>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</si>
  <si>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</si>
  <si>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</si>
  <si>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</si>
  <si>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</si>
  <si>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</si>
  <si>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</si>
  <si>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</si>
  <si>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</si>
  <si>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</si>
  <si>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</si>
  <si>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</si>
  <si>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</si>
  <si>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</si>
  <si>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</si>
  <si>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</si>
  <si>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</si>
  <si>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</si>
  <si>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</si>
  <si>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</si>
  <si>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</si>
  <si>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</si>
  <si>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</si>
  <si>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</si>
  <si>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</si>
  <si>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</si>
  <si>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</si>
  <si>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</si>
  <si>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</si>
  <si>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</si>
  <si>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</si>
  <si>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</si>
  <si>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</si>
  <si>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</si>
  <si>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</si>
  <si>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</si>
  <si>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</si>
  <si>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</si>
  <si>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</si>
  <si>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</si>
  <si>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</si>
  <si>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</si>
  <si>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</si>
  <si>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</si>
  <si>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</si>
  <si>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</si>
  <si>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</si>
  <si>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</si>
  <si>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</si>
  <si>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</si>
  <si>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</si>
  <si>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</si>
  <si>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</si>
  <si>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</si>
  <si>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</si>
  <si>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</si>
  <si>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</si>
  <si>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</si>
  <si>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</si>
  <si>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</si>
  <si>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</si>
  <si>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</si>
  <si>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</si>
  <si>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</si>
  <si>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</si>
  <si>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</si>
  <si>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</si>
  <si>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</si>
  <si>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</si>
  <si>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</si>
  <si>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</si>
  <si>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</si>
  <si>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</si>
  <si>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</si>
  <si>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</si>
  <si>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</si>
  <si>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</si>
  <si>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</si>
  <si>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</si>
  <si>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</si>
  <si>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</si>
  <si>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</si>
  <si>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</si>
  <si>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</si>
  <si>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</si>
  <si>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</si>
  <si>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</si>
  <si>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</si>
  <si>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</si>
  <si>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</si>
  <si>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</si>
  <si>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</si>
  <si>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</si>
  <si>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</si>
  <si>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</si>
  <si>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</si>
  <si>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</si>
  <si>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</si>
  <si>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</si>
  <si>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</si>
  <si>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</si>
  <si>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</si>
  <si>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</si>
  <si>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</si>
  <si>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</si>
  <si>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</si>
  <si>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</si>
  <si>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</si>
  <si>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</si>
  <si>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</si>
  <si>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</si>
  <si>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</si>
  <si>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</si>
  <si>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</si>
  <si>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</si>
  <si>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</si>
  <si>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</si>
  <si>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</si>
  <si>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</si>
  <si>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</si>
  <si>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</si>
  <si>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</si>
  <si>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</si>
  <si>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</si>
  <si>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</si>
  <si>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</si>
  <si>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</si>
  <si>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</si>
  <si>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</si>
  <si>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</si>
  <si>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</si>
  <si>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</si>
  <si>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</si>
  <si>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</si>
  <si>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</si>
  <si>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</si>
  <si>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</si>
  <si>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</si>
  <si>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</si>
  <si>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</si>
  <si>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</si>
  <si>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</si>
  <si>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</si>
  <si>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</si>
  <si>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</si>
  <si>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</si>
  <si>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</si>
  <si>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</si>
  <si>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</si>
  <si>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</si>
  <si>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</si>
  <si>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</si>
  <si>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</si>
  <si>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</si>
  <si>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</si>
  <si>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</si>
  <si>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</si>
  <si>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</si>
  <si>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</si>
  <si>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</si>
  <si>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</si>
  <si>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</si>
  <si>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</si>
  <si>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</si>
  <si>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</si>
  <si>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</si>
  <si>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</si>
  <si>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</si>
  <si>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</si>
  <si>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</si>
  <si>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</si>
  <si>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</si>
  <si>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</si>
  <si>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</si>
  <si>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</si>
  <si>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</si>
  <si>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</si>
  <si>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</si>
  <si>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</si>
  <si>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</si>
  <si>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</si>
  <si>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</si>
  <si>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</si>
  <si>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</si>
  <si>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</si>
  <si>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</si>
  <si>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</si>
  <si>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</si>
  <si>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</si>
  <si>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</si>
  <si>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</si>
  <si>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</si>
  <si>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</si>
  <si>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</si>
  <si>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</si>
  <si>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</si>
  <si>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</si>
  <si>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</si>
  <si>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</si>
  <si>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</si>
  <si>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</si>
  <si>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</si>
  <si>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</si>
  <si>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</si>
  <si>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</si>
  <si>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</si>
  <si>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</si>
  <si>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</si>
  <si>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</si>
  <si>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</si>
  <si>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</si>
  <si>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</si>
  <si>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</si>
  <si>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</si>
  <si>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</si>
  <si>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</si>
  <si>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</si>
  <si>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</si>
  <si>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</si>
  <si>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</si>
  <si>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</si>
  <si>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</si>
  <si>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</si>
  <si>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</si>
  <si>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</si>
  <si>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</si>
  <si>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</si>
  <si>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</si>
  <si>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</si>
  <si>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</si>
  <si>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</si>
  <si>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</si>
  <si>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</si>
  <si>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</si>
  <si>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</si>
  <si>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</si>
  <si>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</si>
  <si>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</si>
  <si>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</si>
  <si>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</si>
  <si>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</si>
  <si>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</si>
  <si>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</si>
  <si>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</si>
  <si>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</si>
  <si>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</si>
  <si>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</si>
  <si>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</si>
  <si>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</si>
  <si>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</si>
  <si>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</si>
  <si>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</si>
  <si>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</si>
  <si>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</si>
  <si>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</si>
  <si>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</si>
  <si>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</si>
  <si>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</si>
  <si>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</si>
  <si>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</si>
  <si>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</si>
  <si>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</si>
  <si>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</si>
  <si>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</si>
  <si>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</si>
  <si>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</si>
  <si>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</si>
  <si>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</si>
  <si>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</si>
  <si>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</si>
  <si>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</si>
  <si>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</si>
  <si>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</si>
  <si>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</si>
  <si>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</si>
  <si>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</si>
  <si>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</si>
  <si>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</si>
  <si>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</si>
  <si>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</si>
  <si>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</si>
  <si>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</si>
  <si>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</si>
  <si>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</si>
  <si>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</si>
  <si>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</si>
  <si>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</si>
  <si>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</si>
  <si>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</si>
  <si>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</si>
  <si>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</si>
  <si>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</si>
  <si>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</si>
  <si>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</si>
  <si>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</si>
  <si>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</si>
  <si>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</si>
  <si>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</si>
  <si>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</si>
  <si>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</si>
  <si>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</si>
  <si>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</si>
  <si>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</si>
  <si>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</si>
  <si>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</si>
  <si>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</si>
  <si>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</si>
  <si>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</si>
  <si>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</si>
  <si>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</si>
  <si>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</si>
  <si>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</si>
  <si>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</si>
  <si>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</si>
  <si>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</si>
  <si>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</si>
  <si>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</si>
  <si>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</si>
  <si>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</si>
  <si>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</si>
  <si>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</si>
  <si>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</si>
  <si>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</si>
  <si>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</si>
  <si>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</si>
  <si>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</si>
  <si>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</si>
  <si>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</si>
  <si>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</si>
  <si>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</si>
  <si>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</si>
  <si>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</si>
  <si>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</si>
  <si>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</si>
  <si>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</si>
  <si>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</si>
  <si>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</si>
  <si>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</si>
  <si>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</si>
  <si>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</si>
  <si>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</si>
  <si>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</si>
  <si>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</si>
  <si>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</si>
  <si>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</si>
  <si>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</si>
  <si>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</si>
  <si>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</si>
  <si>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</si>
  <si>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</si>
  <si>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</si>
  <si>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</si>
  <si>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</si>
  <si>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</si>
  <si>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</si>
  <si>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</si>
  <si>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</si>
  <si>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</si>
  <si>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</si>
  <si>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</si>
  <si>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</si>
  <si>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</si>
  <si>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</si>
  <si>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</si>
  <si>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</si>
  <si>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</si>
  <si>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</si>
  <si>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</si>
  <si>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</si>
  <si>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</si>
  <si>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</si>
  <si>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</si>
  <si>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</si>
  <si>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</si>
  <si>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</si>
  <si>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</si>
  <si>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</si>
  <si>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</si>
  <si>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</si>
  <si>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</si>
  <si>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</si>
  <si>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</si>
  <si>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</si>
  <si>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</si>
  <si>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</si>
  <si>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</si>
  <si>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</si>
  <si>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</si>
  <si>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</si>
  <si>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</si>
  <si>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</si>
  <si>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</si>
  <si>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</si>
  <si>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</si>
  <si>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</si>
  <si>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</si>
  <si>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</si>
  <si>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</si>
  <si>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</si>
  <si>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</si>
  <si>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</si>
  <si>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</si>
  <si>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</si>
  <si>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</si>
  <si>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</si>
  <si>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</si>
  <si>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</si>
  <si>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</si>
  <si>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</si>
  <si>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</si>
  <si>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</si>
  <si>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</si>
  <si>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</si>
  <si>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</si>
  <si>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</si>
  <si>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</si>
  <si>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</si>
  <si>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</si>
  <si>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</si>
  <si>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</si>
  <si>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</si>
  <si>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</si>
  <si>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</si>
  <si>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</si>
  <si>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</si>
  <si>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</si>
  <si>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</si>
  <si>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</si>
  <si>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</si>
  <si>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</si>
  <si>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</si>
  <si>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</si>
  <si>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</si>
  <si>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</si>
  <si>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</si>
  <si>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</si>
  <si>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</si>
  <si>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</si>
  <si>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</si>
  <si>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</si>
  <si>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</si>
  <si>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</si>
  <si>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</si>
  <si>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</si>
  <si>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</si>
  <si>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</si>
  <si>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</si>
  <si>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</si>
  <si>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</si>
  <si>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</si>
  <si>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</si>
  <si>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</si>
  <si>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</si>
  <si>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</si>
  <si>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</si>
  <si>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</si>
  <si>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</si>
  <si>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</si>
  <si>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</si>
  <si>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</si>
  <si>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</si>
  <si>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</si>
  <si>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</si>
  <si>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</si>
  <si>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</si>
  <si>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</si>
  <si>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</si>
  <si>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</si>
  <si>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</si>
  <si>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</si>
  <si>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</si>
  <si>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</si>
  <si>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</si>
  <si>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</si>
  <si>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</si>
  <si>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</si>
  <si>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</si>
  <si>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</si>
  <si>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</si>
  <si>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</si>
  <si>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</si>
  <si>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</si>
  <si>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</si>
  <si>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</si>
  <si>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</si>
  <si>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</si>
  <si>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</si>
  <si>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</si>
  <si>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</si>
  <si>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</si>
  <si>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</si>
  <si>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</si>
  <si>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</si>
  <si>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</si>
  <si>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</si>
  <si>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</si>
  <si>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</si>
  <si>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</si>
  <si>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</si>
  <si>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</si>
  <si>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</si>
  <si>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</si>
  <si>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</si>
  <si>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</si>
  <si>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</si>
  <si>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</si>
  <si>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</si>
  <si>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</si>
  <si>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</si>
  <si>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</si>
  <si>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</si>
  <si>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</si>
  <si>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</si>
  <si>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</si>
  <si>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</si>
  <si>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</si>
  <si>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</si>
  <si>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</si>
  <si>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</si>
  <si>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</si>
  <si>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</si>
  <si>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</si>
  <si>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</si>
  <si>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</si>
  <si>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</si>
  <si>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</si>
  <si>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</si>
  <si>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</si>
  <si>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</si>
  <si>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</si>
  <si>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</si>
  <si>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</si>
  <si>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</si>
  <si>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</si>
  <si>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</si>
  <si>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</si>
  <si>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</si>
  <si>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</si>
  <si>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</si>
  <si>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</si>
  <si>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</si>
  <si>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</si>
  <si>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</si>
  <si>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</si>
  <si>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</si>
  <si>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</si>
  <si>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</si>
  <si>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</si>
  <si>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</si>
  <si>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</si>
  <si>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</si>
  <si>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</si>
  <si>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</si>
  <si>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</si>
  <si>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</si>
  <si>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</si>
  <si>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</si>
  <si>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</si>
  <si>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</si>
  <si>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</si>
  <si>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</si>
  <si>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</si>
  <si>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</si>
  <si>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</si>
  <si>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</si>
  <si>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</si>
  <si>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</si>
  <si>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</si>
  <si>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</si>
  <si>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</si>
  <si>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</si>
  <si>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</si>
  <si>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</si>
  <si>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</si>
  <si>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</si>
  <si>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</si>
  <si>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</si>
  <si>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</si>
  <si>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</si>
  <si>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</si>
  <si>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</si>
  <si>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</si>
  <si>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</si>
  <si>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</si>
  <si>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</si>
  <si>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</si>
  <si>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</si>
  <si>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</si>
  <si>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</si>
  <si>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</si>
  <si>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</si>
  <si>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</si>
  <si>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</si>
  <si>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</si>
  <si>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</si>
  <si>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</si>
  <si>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</si>
  <si>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</si>
  <si>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</si>
  <si>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</si>
  <si>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</si>
  <si>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</si>
  <si>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</si>
  <si>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</si>
  <si>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</si>
  <si>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</si>
  <si>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</si>
  <si>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</si>
  <si>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</si>
  <si>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</si>
  <si>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</si>
  <si>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</si>
  <si>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</si>
  <si>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</si>
  <si>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</si>
  <si>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</si>
  <si>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</si>
  <si>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</si>
  <si>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</si>
  <si>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</si>
  <si>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</si>
  <si>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</si>
  <si>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</si>
  <si>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</si>
  <si>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</si>
  <si>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</si>
  <si>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</si>
  <si>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</si>
  <si>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</si>
  <si>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</si>
  <si>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</si>
  <si>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</si>
  <si>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</si>
  <si>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</si>
  <si>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</si>
  <si>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</si>
  <si>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</si>
  <si>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</si>
  <si>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</si>
  <si>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</si>
  <si>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</si>
  <si>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</si>
  <si>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</si>
  <si>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</si>
  <si>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</si>
  <si>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</si>
  <si>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</si>
  <si>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</si>
  <si>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</si>
  <si>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</si>
  <si>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</si>
  <si>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</si>
  <si>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</si>
  <si>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</si>
  <si>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</si>
  <si>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</si>
  <si>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</si>
  <si>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</si>
  <si>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</si>
  <si>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</si>
  <si>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</si>
  <si>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</si>
  <si>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</si>
  <si>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</si>
  <si>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</si>
  <si>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</si>
  <si>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</si>
  <si>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</si>
  <si>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</si>
  <si>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</si>
  <si>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</si>
  <si>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</si>
  <si>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</si>
  <si>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</si>
  <si>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</si>
  <si>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</si>
  <si>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</si>
  <si>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</si>
  <si>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</si>
  <si>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</si>
  <si>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</si>
  <si>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</si>
  <si>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</si>
  <si>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</si>
  <si>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</si>
  <si>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</si>
  <si>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</si>
  <si>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</si>
  <si>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</si>
  <si>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</si>
  <si>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</si>
  <si>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</si>
  <si>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</si>
  <si>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</si>
  <si>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</si>
  <si>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</si>
  <si>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</si>
  <si>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</si>
  <si>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</si>
  <si>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</si>
  <si>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</si>
  <si>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</si>
  <si>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</si>
  <si>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</si>
  <si>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</si>
  <si>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</si>
  <si>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</si>
  <si>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</si>
  <si>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</si>
  <si>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</si>
  <si>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</si>
  <si>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</si>
  <si>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</si>
  <si>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</si>
  <si>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</si>
  <si>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</si>
  <si>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</si>
  <si>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</si>
  <si>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</si>
  <si>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</si>
  <si>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</si>
  <si>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</si>
  <si>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</si>
  <si>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</si>
  <si>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</si>
  <si>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</si>
  <si>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</si>
  <si>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</si>
  <si>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</si>
  <si>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</si>
  <si>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</si>
  <si>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</si>
  <si>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</si>
  <si>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</si>
  <si>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</si>
  <si>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</si>
  <si>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</si>
  <si>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</si>
  <si>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</si>
  <si>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</si>
  <si>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</si>
  <si>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</si>
  <si>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</si>
  <si>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</si>
  <si>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</si>
  <si>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</si>
  <si>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</si>
  <si>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</si>
  <si>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</si>
  <si>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</si>
  <si>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</si>
  <si>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</si>
  <si>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</si>
  <si>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</si>
  <si>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</si>
  <si>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</si>
  <si>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</si>
  <si>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</si>
  <si>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</si>
  <si>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</si>
  <si>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</si>
  <si>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</si>
  <si>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</si>
  <si>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</si>
  <si>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</si>
  <si>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</si>
  <si>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</si>
  <si>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</si>
  <si>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</si>
  <si>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</si>
  <si>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</si>
  <si>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</si>
  <si>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</si>
  <si>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</si>
  <si>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</si>
  <si>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</si>
  <si>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</si>
  <si>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</si>
  <si>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</si>
  <si>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</si>
  <si>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</si>
  <si>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</si>
  <si>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</si>
  <si>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</si>
  <si>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</si>
  <si>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</si>
  <si>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</si>
  <si>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</si>
  <si>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</si>
  <si>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</si>
  <si>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</si>
  <si>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</si>
  <si>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</si>
  <si>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</si>
  <si>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</si>
  <si>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</si>
  <si>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</si>
  <si>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</si>
  <si>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</si>
  <si>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</si>
  <si>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</si>
  <si>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</si>
  <si>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</si>
  <si>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</si>
  <si>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</si>
  <si>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</si>
  <si>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</si>
  <si>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</si>
  <si>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</si>
  <si>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</si>
  <si>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</si>
  <si>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</si>
  <si>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</si>
  <si>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</si>
  <si>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</si>
  <si>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</si>
  <si>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</si>
  <si>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</si>
  <si>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</si>
  <si>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</si>
  <si>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</si>
  <si>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</si>
  <si>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</si>
  <si>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</si>
  <si>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</si>
  <si>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</si>
  <si>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</si>
  <si>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</si>
  <si>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</si>
  <si>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</si>
  <si>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</si>
  <si>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</si>
  <si>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</si>
  <si>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</si>
  <si>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</si>
  <si>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</si>
  <si>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</si>
  <si>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</si>
  <si>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</si>
  <si>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</si>
  <si>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</si>
  <si>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</si>
  <si>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</si>
  <si>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</si>
  <si>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</si>
  <si>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</si>
  <si>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</si>
  <si>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</si>
  <si>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</si>
  <si>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</si>
  <si>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</si>
  <si>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</si>
  <si>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</si>
  <si>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</si>
  <si>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</si>
  <si>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</si>
  <si>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</si>
  <si>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</si>
  <si>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</si>
  <si>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</si>
  <si>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</si>
  <si>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</si>
  <si>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</si>
  <si>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</si>
  <si>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</si>
  <si>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</si>
  <si>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</si>
  <si>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</si>
  <si>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</si>
  <si>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</si>
  <si>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</si>
  <si>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</si>
  <si>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</si>
  <si>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</si>
  <si>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</si>
  <si>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</si>
  <si>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</si>
  <si>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</si>
  <si>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</si>
  <si>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</si>
  <si>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</si>
  <si>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</si>
  <si>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</si>
  <si>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</si>
  <si>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</si>
  <si>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</si>
  <si>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</si>
  <si>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</si>
  <si>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</si>
  <si>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</si>
  <si>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</si>
  <si>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</si>
  <si>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</si>
  <si>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</si>
  <si>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</si>
  <si>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</si>
  <si>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</si>
  <si>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</si>
  <si>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</si>
  <si>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</si>
  <si>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</si>
  <si>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</si>
  <si>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</si>
  <si>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</si>
  <si>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</si>
  <si>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</si>
  <si>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</si>
  <si>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</si>
  <si>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</si>
  <si>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</si>
  <si>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</si>
  <si>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</si>
  <si>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</si>
  <si>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</si>
  <si>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</si>
  <si>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</si>
  <si>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</si>
  <si>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</si>
  <si>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</si>
  <si>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</si>
  <si>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</si>
  <si>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</si>
  <si>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</si>
  <si>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</si>
  <si>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</si>
  <si>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</si>
  <si>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</si>
  <si>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</si>
  <si>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</si>
  <si>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</si>
  <si>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</si>
  <si>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</si>
  <si>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</si>
  <si>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</si>
  <si>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</si>
  <si>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</si>
  <si>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</si>
  <si>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</si>
  <si>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</si>
  <si>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</si>
  <si>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</si>
  <si>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</si>
  <si>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</si>
  <si>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</si>
  <si>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</si>
  <si>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</si>
  <si>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</si>
  <si>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</si>
  <si>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</si>
  <si>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</si>
  <si>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</si>
  <si>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</si>
  <si>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</si>
  <si>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</si>
  <si>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</si>
  <si>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</si>
  <si>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</si>
  <si>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</si>
  <si>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</si>
  <si>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</si>
  <si>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</si>
  <si>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</si>
  <si>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</si>
  <si>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</si>
  <si>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</si>
  <si>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</si>
  <si>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</si>
  <si>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</si>
  <si>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</si>
  <si>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</si>
  <si>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</si>
  <si>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</si>
  <si>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</si>
  <si>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</si>
  <si>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</si>
  <si>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</si>
  <si>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</si>
  <si>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</si>
  <si>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</si>
  <si>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</si>
  <si>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</si>
  <si>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</si>
  <si>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</si>
  <si>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</si>
  <si>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</si>
  <si>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</si>
  <si>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</si>
  <si>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</si>
  <si>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</si>
  <si>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</si>
  <si>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</si>
  <si>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</si>
  <si>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</si>
  <si>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</si>
  <si>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</si>
  <si>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</si>
  <si>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</si>
  <si>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</si>
  <si>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</si>
  <si>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</si>
  <si>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</si>
  <si>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</si>
  <si>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</si>
  <si>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</si>
  <si>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</si>
  <si>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</si>
  <si>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</si>
  <si>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</si>
  <si>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</si>
  <si>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</si>
  <si>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</si>
  <si>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</si>
  <si>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</si>
  <si>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</si>
  <si>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</si>
  <si>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</si>
  <si>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</si>
  <si>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</si>
  <si>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</si>
  <si>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</si>
  <si>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</si>
  <si>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</si>
  <si>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</si>
  <si>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</si>
  <si>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</si>
  <si>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</si>
  <si>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</si>
  <si>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</si>
  <si>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</si>
  <si>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</si>
  <si>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</si>
  <si>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</si>
  <si>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</si>
  <si>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</si>
  <si>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</si>
  <si>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</si>
  <si>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</si>
  <si>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</si>
  <si>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</si>
  <si>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</si>
  <si>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</si>
  <si>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</si>
  <si>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</si>
  <si>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</si>
  <si>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</si>
  <si>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</si>
  <si>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</si>
  <si>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</si>
  <si>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</si>
  <si>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</si>
  <si>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</si>
  <si>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</si>
  <si>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</si>
  <si>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</si>
  <si>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</si>
  <si>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</si>
  <si>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</si>
  <si>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</si>
  <si>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</si>
  <si>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</si>
  <si>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</si>
  <si>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</si>
  <si>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</si>
  <si>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</si>
  <si>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</si>
  <si>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</si>
  <si>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</si>
  <si>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</si>
  <si>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</si>
  <si>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</si>
  <si>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</si>
  <si>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</si>
  <si>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</si>
  <si>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</si>
  <si>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</si>
  <si>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</si>
  <si>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</si>
  <si>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</si>
  <si>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</si>
  <si>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</si>
  <si>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</si>
  <si>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</si>
  <si>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</si>
  <si>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</si>
  <si>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</si>
  <si>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</si>
  <si>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</si>
  <si>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</si>
  <si>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</si>
  <si>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</si>
  <si>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</si>
  <si>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</si>
  <si>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</si>
  <si>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</si>
  <si>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</si>
  <si>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</si>
  <si>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</si>
  <si>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</si>
  <si>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</si>
  <si>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</si>
  <si>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</si>
  <si>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</si>
  <si>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</si>
  <si>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</si>
  <si>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</si>
  <si>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</si>
  <si>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</si>
  <si>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</si>
  <si>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</si>
  <si>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</si>
  <si>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</si>
  <si>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</si>
  <si>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</si>
  <si>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</si>
  <si>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</si>
  <si>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</si>
  <si>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</si>
  <si>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</si>
  <si>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</si>
  <si>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</si>
  <si>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</si>
  <si>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</si>
  <si>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</si>
  <si>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</si>
  <si>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</si>
  <si>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</si>
  <si>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</si>
  <si>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</si>
  <si>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</si>
  <si>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</si>
  <si>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</si>
  <si>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</si>
  <si>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</si>
  <si>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</si>
  <si>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</si>
  <si>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</si>
  <si>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</si>
  <si>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</si>
  <si>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</si>
  <si>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</si>
  <si>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</si>
  <si>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</si>
  <si>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</si>
  <si>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</si>
  <si>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</si>
  <si>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</si>
  <si>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</si>
  <si>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</si>
  <si>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</si>
  <si>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</si>
  <si>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</si>
  <si>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</si>
  <si>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</si>
  <si>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</si>
  <si>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</si>
  <si>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</si>
  <si>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</si>
  <si>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</si>
  <si>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</si>
  <si>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</si>
  <si>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</si>
  <si>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</si>
  <si>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</si>
  <si>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</si>
  <si>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</si>
  <si>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</si>
  <si>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</si>
  <si>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</si>
  <si>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</si>
  <si>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</si>
  <si>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</si>
  <si>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</si>
  <si>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</si>
  <si>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</si>
  <si>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</si>
  <si>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</si>
  <si>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</si>
  <si>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</si>
  <si>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</si>
  <si>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</si>
  <si>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</si>
  <si>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</si>
  <si>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</si>
  <si>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</si>
  <si>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</si>
  <si>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</si>
  <si>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</si>
  <si>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</si>
  <si>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</si>
  <si>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</si>
  <si>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</si>
  <si>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</si>
  <si>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</si>
  <si>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</si>
  <si>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</si>
  <si>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</si>
  <si>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</si>
  <si>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</si>
  <si>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</si>
  <si>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</si>
  <si>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</si>
  <si>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</si>
  <si>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</si>
  <si>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</si>
  <si>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</si>
  <si>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</si>
  <si>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</si>
  <si>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</si>
  <si>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</si>
  <si>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</si>
  <si>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</si>
  <si>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</si>
  <si>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</si>
  <si>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</si>
  <si>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</si>
  <si>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</si>
  <si>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</si>
  <si>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</si>
  <si>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</si>
  <si>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</si>
  <si>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</si>
  <si>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</si>
  <si>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</si>
  <si>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</si>
  <si>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</si>
  <si>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</si>
  <si>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</si>
  <si>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</si>
  <si>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</si>
  <si>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</si>
  <si>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</si>
  <si>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</si>
  <si>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</si>
  <si>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</si>
  <si>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</si>
  <si>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</si>
  <si>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</si>
  <si>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</si>
  <si>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</si>
  <si>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</si>
  <si>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</si>
  <si>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</si>
  <si>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</si>
  <si>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</si>
  <si>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</si>
  <si>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</si>
  <si>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</si>
  <si>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</si>
  <si>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</si>
  <si>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</si>
  <si>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</si>
  <si>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</si>
  <si>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</si>
  <si>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</si>
  <si>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</si>
  <si>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</si>
  <si>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</si>
  <si>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</si>
  <si>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</si>
  <si>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</si>
  <si>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</si>
  <si>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</si>
  <si>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</si>
  <si>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</si>
  <si>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</si>
  <si>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</si>
  <si>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</si>
  <si>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</si>
  <si>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</si>
  <si>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</si>
  <si>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</si>
  <si>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</si>
  <si>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</si>
  <si>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</si>
  <si>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</si>
  <si>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</si>
  <si>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</si>
  <si>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</si>
  <si>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</si>
  <si>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</si>
  <si>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</si>
  <si>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</si>
  <si>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</si>
  <si>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</si>
  <si>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</si>
  <si>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</si>
  <si>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</si>
  <si>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</si>
  <si>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</si>
  <si>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</si>
  <si>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</si>
  <si>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</si>
  <si>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</si>
  <si>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</si>
  <si>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</si>
  <si>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</si>
  <si>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</si>
  <si>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</si>
  <si>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</si>
  <si>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</si>
  <si>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</si>
  <si>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</si>
  <si>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</si>
  <si>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</si>
  <si>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</si>
  <si>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</si>
  <si>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</si>
  <si>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</si>
  <si>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</si>
  <si>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</si>
  <si>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</si>
  <si>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</si>
  <si>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</si>
  <si>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</si>
  <si>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</si>
  <si>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</si>
  <si>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</si>
  <si>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</si>
  <si>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</si>
  <si>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</si>
  <si>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</si>
  <si>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</si>
  <si>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</si>
  <si>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</si>
  <si>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</si>
  <si>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</si>
  <si>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</si>
  <si>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</si>
  <si>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</si>
  <si>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</si>
  <si>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</si>
  <si>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</si>
  <si>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</si>
  <si>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</si>
  <si>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</si>
  <si>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</si>
  <si>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</si>
  <si>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</si>
  <si>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</si>
  <si>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</si>
  <si>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</si>
  <si>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</si>
  <si>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</si>
  <si>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</si>
  <si>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</si>
  <si>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</si>
  <si>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</si>
  <si>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</si>
  <si>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</si>
  <si>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</si>
  <si>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</si>
  <si>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</si>
  <si>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</si>
  <si>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</si>
  <si>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</si>
  <si>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</si>
  <si>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</si>
  <si>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</si>
  <si>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</si>
  <si>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</si>
  <si>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</si>
  <si>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</si>
  <si>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</si>
  <si>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</si>
  <si>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</si>
  <si>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</si>
  <si>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</si>
  <si>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</si>
  <si>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</si>
  <si>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</si>
  <si>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</si>
  <si>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</si>
  <si>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</si>
  <si>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</si>
  <si>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</si>
  <si>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</si>
  <si>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</si>
  <si>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</si>
  <si>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</si>
  <si>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</si>
  <si>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</si>
  <si>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</si>
  <si>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</si>
  <si>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</si>
  <si>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</si>
  <si>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</si>
  <si>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</si>
  <si>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</si>
  <si>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</si>
  <si>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</si>
  <si>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</si>
  <si>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</si>
  <si>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</si>
  <si>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</si>
  <si>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</si>
  <si>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</si>
  <si>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</si>
  <si>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</si>
  <si>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</si>
  <si>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</si>
  <si>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</si>
  <si>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</si>
  <si>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</si>
  <si>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</si>
  <si>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</si>
  <si>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</si>
  <si>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</si>
  <si>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</si>
  <si>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</si>
  <si>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</si>
  <si>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</si>
  <si>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</si>
  <si>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</si>
  <si>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</si>
  <si>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</si>
  <si>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</si>
  <si>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</si>
  <si>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</si>
  <si>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</si>
  <si>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</si>
  <si>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</si>
  <si>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</si>
  <si>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</si>
  <si>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</si>
  <si>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</si>
  <si>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</si>
  <si>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</si>
  <si>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</si>
  <si>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</si>
  <si>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</si>
  <si>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</si>
  <si>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</si>
  <si>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</si>
  <si>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</si>
  <si>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</si>
  <si>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</si>
  <si>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</si>
  <si>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</si>
  <si>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</si>
  <si>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</si>
  <si>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</si>
  <si>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</si>
  <si>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</si>
  <si>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</si>
  <si>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</si>
  <si>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</si>
  <si>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</si>
  <si>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</si>
  <si>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</si>
  <si>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</si>
  <si>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</si>
  <si>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</si>
  <si>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</si>
  <si>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</si>
  <si>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</si>
  <si>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</si>
  <si>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</si>
  <si>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</si>
  <si>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</si>
  <si>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</si>
  <si>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</si>
  <si>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</si>
  <si>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</si>
  <si>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</si>
  <si>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</si>
  <si>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</si>
  <si>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</si>
  <si>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</si>
  <si>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</si>
  <si>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</si>
  <si>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</si>
  <si>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</si>
  <si>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</si>
  <si>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</si>
  <si>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</si>
  <si>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</si>
  <si>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</si>
  <si>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</si>
  <si>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</si>
  <si>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</si>
  <si>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</si>
  <si>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</si>
  <si>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</si>
  <si>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</si>
  <si>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</si>
  <si>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</si>
  <si>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</si>
  <si>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</si>
  <si>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</si>
  <si>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</si>
  <si>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</si>
  <si>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</si>
  <si>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</si>
  <si>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</si>
  <si>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</si>
  <si>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</si>
  <si>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</si>
  <si>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</si>
  <si>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</si>
  <si>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</si>
  <si>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</si>
  <si>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</si>
  <si>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</si>
  <si>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</si>
  <si>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</si>
  <si>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</si>
  <si>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</si>
  <si>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</si>
  <si>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</si>
  <si>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</si>
  <si>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</si>
  <si>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</si>
  <si>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</si>
  <si>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</si>
  <si>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</si>
  <si>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</si>
  <si>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</si>
  <si>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</si>
  <si>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</si>
  <si>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</si>
  <si>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</si>
  <si>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</si>
  <si>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</si>
  <si>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</si>
  <si>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</si>
  <si>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</si>
  <si>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</si>
  <si>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</si>
  <si>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</si>
  <si>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</si>
  <si>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</si>
  <si>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</si>
  <si>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</si>
  <si>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</si>
  <si>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</si>
  <si>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</si>
  <si>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</si>
  <si>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</si>
  <si>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</si>
  <si>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</si>
  <si>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</si>
  <si>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</si>
  <si>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</si>
  <si>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</si>
  <si>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</si>
  <si>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</si>
  <si>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</si>
  <si>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</si>
  <si>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</si>
  <si>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</si>
  <si>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</si>
  <si>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</si>
  <si>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</si>
  <si>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</si>
  <si>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</si>
  <si>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</si>
  <si>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</si>
  <si>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</si>
  <si>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</si>
  <si>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</si>
  <si>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</si>
  <si>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</si>
  <si>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</si>
  <si>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</si>
  <si>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</si>
  <si>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</si>
  <si>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</si>
  <si>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</si>
  <si>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</si>
  <si>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</si>
  <si>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</si>
  <si>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</si>
  <si>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</si>
  <si>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</si>
  <si>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</si>
  <si>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</si>
  <si>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</si>
  <si>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</si>
  <si>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</si>
  <si>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</si>
  <si>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</si>
  <si>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</si>
  <si>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</si>
  <si>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</si>
  <si>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</si>
  <si>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</si>
  <si>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</si>
  <si>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</si>
  <si>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</si>
  <si>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</si>
  <si>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</si>
  <si>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</si>
  <si>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</si>
  <si>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</si>
  <si>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</si>
  <si>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</si>
  <si>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</si>
  <si>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</si>
  <si>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</si>
  <si>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</si>
  <si>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</si>
  <si>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</si>
  <si>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</si>
  <si>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</si>
  <si>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</si>
  <si>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</si>
  <si>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</si>
  <si>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</si>
  <si>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</si>
  <si>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</si>
  <si>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</si>
  <si>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</si>
  <si>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</si>
  <si>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</si>
  <si>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</si>
  <si>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</si>
  <si>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</si>
  <si>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</si>
  <si>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</si>
  <si>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</si>
  <si>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</si>
  <si>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</si>
  <si>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</si>
  <si>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</si>
  <si>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</si>
  <si>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</si>
  <si>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</si>
  <si>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</si>
  <si>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</si>
  <si>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</si>
  <si>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</si>
  <si>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</si>
  <si>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</si>
  <si>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</si>
  <si>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</si>
  <si>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</si>
  <si>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</si>
  <si>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</si>
  <si>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</si>
  <si>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</si>
  <si>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</si>
  <si>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</si>
  <si>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</si>
  <si>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</si>
  <si>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</si>
  <si>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</si>
  <si>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</si>
  <si>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</si>
  <si>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</si>
  <si>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</si>
  <si>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</si>
  <si>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</si>
  <si>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</si>
  <si>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</si>
  <si>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</si>
  <si>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</si>
  <si>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</si>
  <si>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</si>
  <si>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</si>
  <si>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</si>
  <si>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</si>
  <si>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</si>
  <si>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</si>
  <si>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</si>
  <si>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</si>
  <si>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</si>
  <si>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</si>
  <si>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</si>
  <si>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</si>
  <si>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</si>
  <si>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</si>
  <si>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</si>
  <si>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</si>
  <si>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</si>
  <si>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</si>
  <si>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</si>
  <si>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</si>
  <si>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</si>
  <si>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</si>
  <si>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</si>
  <si>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</si>
  <si>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</si>
  <si>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</si>
  <si>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</si>
  <si>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</si>
  <si>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</si>
  <si>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</si>
  <si>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</si>
  <si>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</si>
  <si>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</si>
  <si>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</si>
  <si>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</si>
  <si>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</si>
  <si>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</si>
  <si>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</si>
  <si>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</si>
  <si>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</si>
  <si>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</si>
  <si>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</si>
  <si>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</si>
  <si>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</si>
  <si>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</si>
  <si>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</si>
  <si>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</si>
  <si>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</si>
  <si>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</si>
  <si>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</si>
  <si>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</si>
  <si>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</si>
  <si>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</si>
  <si>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</si>
  <si>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</si>
  <si>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</si>
  <si>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</si>
  <si>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</si>
  <si>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</si>
  <si>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</si>
  <si>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</si>
  <si>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</si>
  <si>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</si>
  <si>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</si>
  <si>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</si>
  <si>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</si>
  <si>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</si>
  <si>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</si>
  <si>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</si>
  <si>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</si>
  <si>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</si>
  <si>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</si>
  <si>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</si>
  <si>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</si>
  <si>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</si>
  <si>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</si>
  <si>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</si>
  <si>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</si>
  <si>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</si>
  <si>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</si>
  <si>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</si>
  <si>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</si>
  <si>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</si>
  <si>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</si>
  <si>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</si>
  <si>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</si>
  <si>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</si>
  <si>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</si>
  <si>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</si>
  <si>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</si>
  <si>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</si>
  <si>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</si>
  <si>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</si>
  <si>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</si>
  <si>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</si>
  <si>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</si>
  <si>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</si>
  <si>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</si>
  <si>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</si>
  <si>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</si>
  <si>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</si>
  <si>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</si>
  <si>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</si>
  <si>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</si>
  <si>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</si>
  <si>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</si>
  <si>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</si>
  <si>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</si>
  <si>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</si>
  <si>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</si>
  <si>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</si>
  <si>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</si>
  <si>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</si>
  <si>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</si>
  <si>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</si>
  <si>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</si>
  <si>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</si>
  <si>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</si>
  <si>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</si>
  <si>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</si>
  <si>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</si>
  <si>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</si>
  <si>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</si>
  <si>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</si>
  <si>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</si>
  <si>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</si>
  <si>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</si>
  <si>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</si>
  <si>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</si>
  <si>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</si>
  <si>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</si>
  <si>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</si>
  <si>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</si>
  <si>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</si>
  <si>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</si>
  <si>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</si>
  <si>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</si>
  <si>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</si>
  <si>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</si>
  <si>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</si>
  <si>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</si>
  <si>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</si>
  <si>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</si>
  <si>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</si>
  <si>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</si>
  <si>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</si>
  <si>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</si>
  <si>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</si>
  <si>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</si>
  <si>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</si>
  <si>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</si>
  <si>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</si>
  <si>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</si>
  <si>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</si>
  <si>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</si>
  <si>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</si>
  <si>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</si>
  <si>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</si>
  <si>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</si>
  <si>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</si>
  <si>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</si>
  <si>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</si>
  <si>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</si>
  <si>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</si>
  <si>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</si>
  <si>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</si>
  <si>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</si>
  <si>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</si>
  <si>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</si>
  <si>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</si>
  <si>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</si>
  <si>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</si>
  <si>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</si>
  <si>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</si>
  <si>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</si>
  <si>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</si>
  <si>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</si>
  <si>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</si>
  <si>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</si>
  <si>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</si>
  <si>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</si>
  <si>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</si>
  <si>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</si>
  <si>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</si>
  <si>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</si>
  <si>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</si>
  <si>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</si>
  <si>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</si>
  <si>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</si>
  <si>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</si>
  <si>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</si>
  <si>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</si>
  <si>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</si>
  <si>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</si>
  <si>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</si>
  <si>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</si>
  <si>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</si>
  <si>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</si>
  <si>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</si>
  <si>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</si>
  <si>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</si>
  <si>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</si>
  <si>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</si>
  <si>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</si>
  <si>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</si>
  <si>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</si>
  <si>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</si>
  <si>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</si>
  <si>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</si>
  <si>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</si>
  <si>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</si>
  <si>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</si>
  <si>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</si>
  <si>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</si>
  <si>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</si>
  <si>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</si>
  <si>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</si>
  <si>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</si>
  <si>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</si>
  <si>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</si>
  <si>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</si>
  <si>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</si>
  <si>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</si>
  <si>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</si>
  <si>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</si>
  <si>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</si>
  <si>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</si>
  <si>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</si>
  <si>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</si>
  <si>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</si>
  <si>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</si>
  <si>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</si>
  <si>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</si>
  <si>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</si>
  <si>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</si>
  <si>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</si>
  <si>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</si>
  <si>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</si>
  <si>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</si>
  <si>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</si>
  <si>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</si>
  <si>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</si>
  <si>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</si>
  <si>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</si>
  <si>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</si>
  <si>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</si>
  <si>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</si>
  <si>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</si>
  <si>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</si>
  <si>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</si>
  <si>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</si>
  <si>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</si>
  <si>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</si>
  <si>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</si>
  <si>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</si>
  <si>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</si>
  <si>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</si>
  <si>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</si>
  <si>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</si>
  <si>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</si>
  <si>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</si>
  <si>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</si>
  <si>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</si>
  <si>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</si>
  <si>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</si>
  <si>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</si>
  <si>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</si>
  <si>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</si>
  <si>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</si>
  <si>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</si>
  <si>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</si>
  <si>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</si>
  <si>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</si>
  <si>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</si>
  <si>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</si>
  <si>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</si>
  <si>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</si>
  <si>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</si>
  <si>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</si>
  <si>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</si>
  <si>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</si>
  <si>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</si>
  <si>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</si>
  <si>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</si>
  <si>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</si>
  <si>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</si>
  <si>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</si>
  <si>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</si>
  <si>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</si>
  <si>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</si>
  <si>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</si>
  <si>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</si>
  <si>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</si>
  <si>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</si>
  <si>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</si>
  <si>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</si>
  <si>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</si>
  <si>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</si>
  <si>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</si>
  <si>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</si>
  <si>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</si>
  <si>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</si>
  <si>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</si>
  <si>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</si>
  <si>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</si>
  <si>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</si>
  <si>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</si>
  <si>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</si>
  <si>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</si>
  <si>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</si>
  <si>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</si>
  <si>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</si>
  <si>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</si>
  <si>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</si>
  <si>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</si>
  <si>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</si>
  <si>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</si>
  <si>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</si>
  <si>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</si>
  <si>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</si>
  <si>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</si>
  <si>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</si>
  <si>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</si>
  <si>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</si>
  <si>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</si>
  <si>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</si>
  <si>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</si>
  <si>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</si>
  <si>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</si>
  <si>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</si>
  <si>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</si>
  <si>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</si>
  <si>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</si>
  <si>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</si>
  <si>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</si>
  <si>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</si>
  <si>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</si>
  <si>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</si>
  <si>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</si>
  <si>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</si>
  <si>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</si>
  <si>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</si>
  <si>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</si>
  <si>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</si>
  <si>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</si>
  <si>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</si>
  <si>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</si>
  <si>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</si>
  <si>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</si>
  <si>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</si>
  <si>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</si>
  <si>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</si>
  <si>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</si>
  <si>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</si>
  <si>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</si>
  <si>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</si>
  <si>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</si>
  <si>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</si>
  <si>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</si>
  <si>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</si>
  <si>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</si>
  <si>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</si>
  <si>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</si>
  <si>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</si>
  <si>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</si>
  <si>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</si>
  <si>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</si>
  <si>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</si>
  <si>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</si>
  <si>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</si>
  <si>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</si>
  <si>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</si>
  <si>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</si>
  <si>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</si>
  <si>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</si>
  <si>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</si>
  <si>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</si>
  <si>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</si>
  <si>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</si>
  <si>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</si>
  <si>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</si>
  <si>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</si>
  <si>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</si>
  <si>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</si>
  <si>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</si>
  <si>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</si>
  <si>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</si>
  <si>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</si>
  <si>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</si>
  <si>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</si>
  <si>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</si>
  <si>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</si>
  <si>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</si>
  <si>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</si>
  <si>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</si>
  <si>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</si>
  <si>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</si>
  <si>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</si>
  <si>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</si>
  <si>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</si>
  <si>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</si>
  <si>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</si>
  <si>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</si>
  <si>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</si>
  <si>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</si>
  <si>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</si>
  <si>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</si>
  <si>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</si>
  <si>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</si>
  <si>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</si>
  <si>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</si>
  <si>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</si>
  <si>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</si>
  <si>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</si>
  <si>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</si>
  <si>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</si>
  <si>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</si>
  <si>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</si>
  <si>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</si>
  <si>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</si>
  <si>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</si>
  <si>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</si>
  <si>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</si>
  <si>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</si>
  <si>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</si>
  <si>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</si>
  <si>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</si>
  <si>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</si>
  <si>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</si>
  <si>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</si>
  <si>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</si>
  <si>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</si>
  <si>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</si>
  <si>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</si>
  <si>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</si>
  <si>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</si>
  <si>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</si>
  <si>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</si>
  <si>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</si>
  <si>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</si>
  <si>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</si>
  <si>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</si>
  <si>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</si>
  <si>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</si>
  <si>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</si>
  <si>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</si>
  <si>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</si>
  <si>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</si>
  <si>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</si>
  <si>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</si>
  <si>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</si>
  <si>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</si>
  <si>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</si>
  <si>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</si>
  <si>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</si>
  <si>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</si>
  <si>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</si>
  <si>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</si>
  <si>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</si>
  <si>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</si>
  <si>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</si>
  <si>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</si>
  <si>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</si>
  <si>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</si>
  <si>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</si>
  <si>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</si>
  <si>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</si>
  <si>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</si>
  <si>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</si>
  <si>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</si>
  <si>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</si>
  <si>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</si>
  <si>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</si>
  <si>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</si>
  <si>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</si>
  <si>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</si>
  <si>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</si>
  <si>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</si>
  <si>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</si>
  <si>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</si>
  <si>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</si>
  <si>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</si>
  <si>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</si>
  <si>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</si>
  <si>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</si>
  <si>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</si>
  <si>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</si>
  <si>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</si>
  <si>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</si>
  <si>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</si>
  <si>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</si>
  <si>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</si>
  <si>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</si>
  <si>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</si>
  <si>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</si>
  <si>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</si>
  <si>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</si>
  <si>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</si>
  <si>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</si>
  <si>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</si>
  <si>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</si>
  <si>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</si>
  <si>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</si>
  <si>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</si>
  <si>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</si>
  <si>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</si>
  <si>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</si>
  <si>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</si>
  <si>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</si>
  <si>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</si>
  <si>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</si>
  <si>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</si>
  <si>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</si>
  <si>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</si>
  <si>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</si>
  <si>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</si>
  <si>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</si>
  <si>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</si>
  <si>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</si>
  <si>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</si>
  <si>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</si>
  <si>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</si>
  <si>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</si>
  <si>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</si>
  <si>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</si>
  <si>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</si>
  <si>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</si>
  <si>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</si>
  <si>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</si>
  <si>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</si>
  <si>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</si>
  <si>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</si>
  <si>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</si>
  <si>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</si>
  <si>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</si>
  <si>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</si>
  <si>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</si>
  <si>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</si>
  <si>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</si>
  <si>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</si>
  <si>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</si>
  <si>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</si>
  <si>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</si>
  <si>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</si>
  <si>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</si>
  <si>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</si>
  <si>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</si>
  <si>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</si>
  <si>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</si>
  <si>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</si>
  <si>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</si>
  <si>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</si>
  <si>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</si>
  <si>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</si>
  <si>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</si>
  <si>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</si>
  <si>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</si>
  <si>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</si>
  <si>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</si>
  <si>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</si>
  <si>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</si>
  <si>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</si>
  <si>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</si>
  <si>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</si>
  <si>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</si>
  <si>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</si>
  <si>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</si>
  <si>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</si>
  <si>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</si>
  <si>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</si>
  <si>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</si>
  <si>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</si>
  <si>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</si>
  <si>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</si>
  <si>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</si>
  <si>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</si>
  <si>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</si>
  <si>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</si>
  <si>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</si>
  <si>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</si>
  <si>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</si>
  <si>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</si>
  <si>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</si>
  <si>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</si>
  <si>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</si>
  <si>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</si>
  <si>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</si>
  <si>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</si>
  <si>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</si>
  <si>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</si>
  <si>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</si>
  <si>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</si>
  <si>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</si>
  <si>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</si>
  <si>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</si>
  <si>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</si>
  <si>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</si>
  <si>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</si>
  <si>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</si>
  <si>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</si>
  <si>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</si>
  <si>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</si>
  <si>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</si>
  <si>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</si>
  <si>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</si>
  <si>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</si>
  <si>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</si>
  <si>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</si>
  <si>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</si>
  <si>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</si>
  <si>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</si>
  <si>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</si>
  <si>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</si>
  <si>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</si>
  <si>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</si>
  <si>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</si>
  <si>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</si>
  <si>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</si>
  <si>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</si>
  <si>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</si>
  <si>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</si>
  <si>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</si>
  <si>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</si>
  <si>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</si>
  <si>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</si>
  <si>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</si>
  <si>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</si>
  <si>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</si>
  <si>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</si>
  <si>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</si>
  <si>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</si>
  <si>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</si>
  <si>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</si>
  <si>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</si>
  <si>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</si>
  <si>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</si>
  <si>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</si>
  <si>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</si>
  <si>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</si>
  <si>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</si>
  <si>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</si>
  <si>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</si>
  <si>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</si>
  <si>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</si>
  <si>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</si>
  <si>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</si>
  <si>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</si>
  <si>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</si>
  <si>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</si>
  <si>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</si>
  <si>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</si>
  <si>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</si>
  <si>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</si>
  <si>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</si>
  <si>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</si>
  <si>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</si>
  <si>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</si>
  <si>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</si>
  <si>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</si>
  <si>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</si>
  <si>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</si>
  <si>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</si>
  <si>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</si>
  <si>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</si>
  <si>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</si>
  <si>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</si>
  <si>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</si>
  <si>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</si>
  <si>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</si>
  <si>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</si>
  <si>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</si>
  <si>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</si>
  <si>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</si>
  <si>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</si>
  <si>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</si>
  <si>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</si>
  <si>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</si>
  <si>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</si>
  <si>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</si>
  <si>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</si>
  <si>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</si>
  <si>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</si>
  <si>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</si>
  <si>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</si>
  <si>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</si>
  <si>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</si>
  <si>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</si>
  <si>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</si>
  <si>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</si>
  <si>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</si>
  <si>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</si>
  <si>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</si>
  <si>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</si>
  <si>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</si>
  <si>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</si>
  <si>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</si>
  <si>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</si>
  <si>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</si>
  <si>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</si>
  <si>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</si>
  <si>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</si>
  <si>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</si>
  <si>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</si>
  <si>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</si>
  <si>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</si>
  <si>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</si>
  <si>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</si>
  <si>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</si>
  <si>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</si>
  <si>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</si>
  <si>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</si>
  <si>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</si>
  <si>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</si>
  <si>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</si>
  <si>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</si>
  <si>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</si>
  <si>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</si>
  <si>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</si>
  <si>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</si>
  <si>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</si>
  <si>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</si>
  <si>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</si>
  <si>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</si>
  <si>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</si>
  <si>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</si>
  <si>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</si>
  <si>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</si>
  <si>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</si>
  <si>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</si>
  <si>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</si>
  <si>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</si>
  <si>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</si>
  <si>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</si>
  <si>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</si>
  <si>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</si>
  <si>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</si>
  <si>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</si>
  <si>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</si>
  <si>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</si>
  <si>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</si>
  <si>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</si>
  <si>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</si>
  <si>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</si>
  <si>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</si>
  <si>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</si>
  <si>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</si>
  <si>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</si>
  <si>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</si>
  <si>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</si>
  <si>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</si>
  <si>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</si>
  <si>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</si>
  <si>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</si>
  <si>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</si>
  <si>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</si>
  <si>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</si>
  <si>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</si>
  <si>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</si>
  <si>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</si>
  <si>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</si>
  <si>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</si>
  <si>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</si>
  <si>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</si>
  <si>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</si>
  <si>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</si>
  <si>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</si>
  <si>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</si>
  <si>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</si>
  <si>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</si>
  <si>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</si>
  <si>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</si>
  <si>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</si>
  <si>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</si>
  <si>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</si>
  <si>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</si>
  <si>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</si>
  <si>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</si>
  <si>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</si>
  <si>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</si>
  <si>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</si>
  <si>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</si>
  <si>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</si>
  <si>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</si>
  <si>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</si>
  <si>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</si>
  <si>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</si>
  <si>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</si>
  <si>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</si>
  <si>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</si>
  <si>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</si>
  <si>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</si>
  <si>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</si>
  <si>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</si>
  <si>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</si>
  <si>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</si>
  <si>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</si>
  <si>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</si>
  <si>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</si>
  <si>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</si>
  <si>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</si>
  <si>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</si>
  <si>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</si>
  <si>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</si>
  <si>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</si>
  <si>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</si>
  <si>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</si>
  <si>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</si>
  <si>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</si>
  <si>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</si>
  <si>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</si>
  <si>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</si>
  <si>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</si>
  <si>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</si>
  <si>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</si>
  <si>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</si>
  <si>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</si>
  <si>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</si>
  <si>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</si>
  <si>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</si>
  <si>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</si>
  <si>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</si>
  <si>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</si>
  <si>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</si>
  <si>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</si>
  <si>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</si>
  <si>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</si>
  <si>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</si>
  <si>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</si>
  <si>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</si>
  <si>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</si>
  <si>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</si>
  <si>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</si>
  <si>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</si>
  <si>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</si>
  <si>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</si>
  <si>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</si>
  <si>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</si>
  <si>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</si>
  <si>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</si>
  <si>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</si>
  <si>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</si>
  <si>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</si>
  <si>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</si>
  <si>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</si>
  <si>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</si>
  <si>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</si>
  <si>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</si>
  <si>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</si>
  <si>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</si>
  <si>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</si>
  <si>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</si>
  <si>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</si>
  <si>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</si>
  <si>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</si>
  <si>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</si>
  <si>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</si>
  <si>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</si>
  <si>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</si>
  <si>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</si>
  <si>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</si>
  <si>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</si>
  <si>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</si>
  <si>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</si>
  <si>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</si>
  <si>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</si>
  <si>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</si>
  <si>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</si>
  <si>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</si>
  <si>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</si>
  <si>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</si>
  <si>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</si>
  <si>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</si>
  <si>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</si>
  <si>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</si>
  <si>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</si>
  <si>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</si>
  <si>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</si>
  <si>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</si>
  <si>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</si>
  <si>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</si>
  <si>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</si>
  <si>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</si>
  <si>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</si>
  <si>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</si>
  <si>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</si>
  <si>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</si>
  <si>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</si>
  <si>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</si>
  <si>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</si>
  <si>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</si>
  <si>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</si>
  <si>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</si>
  <si>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</si>
  <si>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</si>
  <si>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</si>
  <si>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</si>
  <si>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</si>
  <si>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</si>
  <si>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</si>
  <si>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</si>
  <si>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</si>
  <si>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</si>
  <si>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</si>
  <si>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</si>
  <si>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</si>
  <si>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</si>
  <si>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</si>
  <si>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</si>
  <si>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</si>
  <si>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</si>
  <si>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</si>
  <si>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</si>
  <si>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</si>
  <si>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</si>
  <si>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</si>
  <si>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</si>
  <si>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</si>
  <si>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</si>
  <si>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</si>
  <si>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</si>
  <si>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</si>
  <si>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</si>
  <si>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</si>
  <si>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</si>
  <si>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</si>
  <si>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</si>
  <si>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</si>
  <si>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</si>
  <si>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</si>
  <si>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</si>
  <si>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</si>
  <si>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</si>
  <si>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</si>
  <si>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</si>
  <si>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</si>
  <si>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</si>
  <si>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</si>
  <si>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</si>
  <si>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</si>
  <si>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</si>
  <si>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</si>
  <si>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</si>
  <si>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</si>
  <si>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</si>
  <si>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</si>
  <si>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</si>
  <si>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</si>
  <si>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</si>
  <si>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</si>
  <si>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</si>
  <si>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</si>
  <si>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</si>
  <si>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</si>
  <si>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</si>
  <si>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</si>
  <si>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</si>
  <si>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</si>
  <si>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</si>
  <si>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</si>
  <si>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</si>
  <si>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</si>
  <si>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</si>
  <si>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</si>
  <si>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</si>
  <si>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</si>
  <si>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</si>
  <si>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</si>
  <si>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</si>
  <si>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</si>
  <si>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</si>
  <si>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</si>
  <si>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</si>
  <si>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</si>
  <si>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</si>
  <si>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</si>
  <si>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</si>
  <si>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</si>
  <si>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</si>
  <si>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</si>
  <si>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</si>
  <si>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</si>
  <si>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</si>
  <si>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</si>
  <si>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</si>
  <si>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</si>
  <si>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</si>
  <si>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</si>
  <si>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</si>
  <si>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</si>
  <si>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</si>
  <si>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</si>
  <si>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</si>
  <si>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</si>
  <si>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</si>
  <si>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</si>
  <si>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</si>
  <si>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</si>
  <si>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</si>
  <si>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</si>
  <si>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</si>
  <si>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</si>
  <si>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</si>
  <si>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</si>
  <si>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</si>
  <si>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</si>
  <si>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</si>
  <si>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</si>
  <si>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</si>
  <si>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</si>
  <si>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</si>
  <si>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</si>
  <si>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</si>
  <si>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</si>
  <si>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</si>
  <si>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</si>
  <si>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</si>
  <si>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</si>
  <si>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</si>
  <si>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</si>
  <si>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</si>
  <si>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</si>
  <si>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</si>
  <si>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</si>
  <si>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</si>
  <si>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</si>
  <si>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</si>
  <si>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</si>
  <si>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</si>
  <si>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</si>
  <si>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</si>
  <si>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</si>
  <si>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</si>
  <si>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</si>
  <si>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</si>
  <si>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</si>
  <si>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</si>
  <si>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</si>
  <si>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</si>
  <si>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</si>
  <si>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</si>
  <si>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</si>
  <si>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</si>
  <si>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</si>
  <si>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</si>
  <si>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</si>
  <si>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</si>
  <si>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</si>
  <si>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</si>
  <si>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</si>
  <si>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</si>
  <si>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</si>
  <si>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</si>
  <si>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</si>
  <si>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</si>
  <si>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</si>
  <si>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</si>
  <si>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</si>
  <si>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</si>
  <si>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</si>
  <si>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</si>
  <si>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</si>
  <si>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</si>
  <si>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</si>
  <si>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</si>
  <si>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</si>
  <si>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</si>
  <si>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</si>
  <si>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</si>
  <si>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</si>
  <si>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</si>
  <si>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</si>
  <si>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</si>
  <si>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</si>
  <si>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</si>
  <si>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</si>
  <si>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</si>
  <si>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</si>
  <si>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</si>
  <si>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</si>
  <si>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</si>
  <si>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</si>
  <si>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</si>
  <si>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</si>
  <si>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</si>
  <si>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</si>
  <si>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</si>
  <si>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</si>
  <si>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</si>
  <si>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</si>
  <si>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</si>
  <si>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</si>
  <si>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</si>
  <si>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</si>
  <si>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</si>
  <si>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</si>
  <si>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</si>
  <si>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</si>
  <si>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</si>
  <si>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</si>
  <si>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</si>
  <si>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</si>
  <si>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</si>
  <si>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</si>
  <si>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</si>
  <si>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</si>
  <si>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</si>
  <si>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</si>
  <si>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</si>
  <si>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</si>
  <si>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</si>
  <si>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</si>
  <si>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</si>
  <si>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</si>
  <si>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</si>
  <si>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</si>
  <si>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</si>
  <si>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</si>
  <si>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</si>
  <si>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</si>
  <si>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</si>
  <si>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</si>
  <si>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</si>
  <si>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</si>
  <si>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</si>
  <si>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</si>
  <si>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</si>
  <si>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</si>
  <si>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</si>
  <si>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</si>
  <si>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</si>
  <si>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</si>
  <si>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</si>
  <si>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</si>
  <si>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</si>
  <si>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</si>
  <si>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</si>
  <si>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</si>
  <si>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</si>
  <si>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</si>
  <si>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</si>
  <si>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</si>
  <si>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</si>
  <si>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</si>
  <si>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</si>
  <si>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</si>
  <si>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</si>
  <si>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</si>
  <si>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</si>
  <si>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</si>
  <si>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</si>
  <si>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</si>
  <si>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</si>
  <si>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</si>
  <si>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</si>
  <si>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</si>
  <si>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</si>
  <si>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</si>
  <si>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</si>
  <si>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</si>
  <si>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</si>
  <si>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</si>
  <si>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</si>
  <si>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</si>
  <si>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</si>
  <si>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</si>
  <si>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</si>
  <si>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</si>
  <si>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</si>
  <si>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</si>
  <si>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</si>
  <si>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</si>
  <si>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</si>
  <si>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</si>
  <si>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</si>
  <si>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</si>
  <si>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</si>
  <si>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</si>
  <si>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</si>
  <si>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</si>
  <si>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</si>
  <si>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</si>
  <si>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</si>
  <si>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</si>
  <si>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</si>
  <si>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</si>
  <si>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</si>
  <si>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</si>
  <si>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</si>
  <si>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</si>
  <si>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</si>
  <si>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</si>
  <si>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</si>
  <si>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</si>
  <si>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</si>
  <si>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</si>
  <si>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</si>
  <si>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</si>
  <si>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</si>
  <si>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</si>
  <si>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</si>
  <si>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</si>
  <si>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</si>
  <si>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</si>
  <si>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</si>
  <si>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</si>
  <si>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</si>
  <si>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</si>
  <si>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</si>
  <si>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</si>
  <si>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</si>
  <si>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</si>
  <si>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</si>
  <si>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</si>
  <si>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</si>
  <si>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</si>
  <si>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</si>
  <si>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</si>
  <si>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</si>
  <si>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</si>
  <si>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</si>
  <si>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</si>
  <si>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</si>
  <si>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</si>
  <si>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</si>
  <si>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</si>
  <si>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</si>
  <si>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</si>
  <si>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</si>
  <si>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</si>
  <si>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</si>
  <si>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</si>
  <si>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</si>
  <si>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</si>
  <si>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</si>
  <si>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</si>
  <si>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</si>
  <si>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</si>
  <si>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</si>
  <si>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</si>
  <si>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</si>
  <si>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</si>
  <si>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</si>
  <si>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</si>
  <si>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</si>
  <si>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</si>
  <si>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</si>
  <si>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</si>
  <si>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</si>
  <si>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</si>
  <si>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</si>
  <si>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</si>
  <si>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</si>
  <si>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</si>
  <si>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</si>
  <si>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</si>
  <si>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</si>
  <si>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</si>
  <si>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</si>
  <si>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</si>
  <si>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</si>
  <si>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</si>
  <si>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</si>
  <si>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</si>
  <si>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</si>
  <si>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</si>
  <si>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</si>
  <si>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</si>
  <si>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</si>
  <si>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</si>
  <si>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</si>
  <si>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</si>
  <si>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</si>
  <si>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</si>
  <si>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</si>
  <si>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</si>
  <si>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</si>
  <si>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</si>
  <si>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</si>
  <si>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</si>
  <si>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</si>
  <si>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</si>
  <si>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</si>
  <si>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</si>
  <si>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</si>
  <si>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</si>
  <si>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</si>
  <si>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</si>
  <si>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</si>
  <si>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</si>
  <si>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</si>
  <si>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</si>
  <si>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</si>
  <si>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</si>
  <si>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</si>
  <si>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</si>
  <si>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</si>
  <si>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</si>
  <si>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</si>
  <si>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</si>
  <si>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</si>
  <si>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</si>
  <si>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</si>
  <si>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</si>
  <si>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</si>
  <si>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</si>
  <si>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</si>
  <si>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</si>
  <si>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</si>
  <si>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</si>
  <si>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</si>
  <si>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</si>
  <si>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</si>
  <si>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</si>
  <si>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</si>
  <si>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</si>
  <si>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</si>
  <si>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</si>
  <si>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</si>
  <si>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</si>
  <si>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</si>
  <si>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</si>
  <si>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</si>
  <si>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</si>
  <si>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</si>
  <si>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</si>
  <si>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</si>
  <si>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</si>
  <si>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</si>
  <si>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</si>
  <si>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</si>
  <si>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</si>
  <si>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</si>
  <si>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</si>
  <si>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</si>
  <si>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</si>
  <si>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</si>
  <si>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</si>
  <si>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</si>
  <si>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</si>
  <si>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</si>
  <si>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</si>
  <si>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</si>
  <si>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</si>
  <si>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</si>
  <si>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</si>
  <si>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</si>
  <si>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</si>
  <si>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</si>
  <si>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</si>
  <si>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</si>
  <si>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</si>
  <si>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</si>
  <si>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</si>
  <si>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</si>
  <si>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</si>
  <si>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</si>
  <si>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</si>
  <si>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</si>
  <si>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</si>
  <si>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</si>
  <si>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</si>
  <si>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</si>
  <si>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</si>
  <si>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</si>
  <si>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</si>
  <si>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</si>
  <si>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</si>
  <si>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</si>
  <si>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</si>
  <si>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</si>
  <si>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</si>
  <si>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</si>
  <si>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</si>
  <si>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</si>
  <si>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</si>
  <si>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</si>
  <si>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</si>
  <si>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</si>
  <si>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</si>
  <si>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</si>
  <si>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</si>
  <si>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</si>
  <si>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</si>
  <si>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</si>
  <si>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</si>
  <si>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</si>
  <si>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</si>
  <si>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</si>
  <si>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</si>
  <si>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</si>
  <si>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</si>
  <si>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</si>
  <si>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</si>
  <si>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</si>
  <si>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</si>
  <si>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</si>
  <si>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</si>
  <si>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</si>
  <si>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</si>
  <si>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</si>
  <si>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</si>
  <si>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</si>
  <si>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</si>
  <si>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</si>
  <si>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</si>
  <si>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</si>
  <si>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</si>
  <si>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</si>
  <si>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</si>
  <si>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</si>
  <si>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</si>
  <si>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</si>
  <si>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</si>
  <si>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</si>
  <si>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</si>
  <si>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</si>
  <si>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</si>
  <si>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</si>
  <si>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</si>
  <si>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</si>
  <si>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</si>
  <si>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</si>
  <si>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</si>
  <si>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</si>
  <si>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</si>
  <si>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</si>
  <si>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</si>
  <si>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</si>
  <si>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</si>
  <si>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</si>
  <si>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</si>
  <si>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</si>
  <si>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</si>
  <si>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</si>
  <si>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</si>
  <si>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</si>
  <si>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</si>
  <si>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</si>
  <si>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</si>
  <si>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</si>
  <si>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</si>
  <si>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</si>
  <si>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</si>
  <si>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</si>
  <si>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</si>
  <si>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</si>
  <si>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</si>
  <si>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</si>
  <si>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</si>
  <si>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</si>
  <si>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</si>
  <si>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</si>
  <si>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</si>
  <si>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</si>
  <si>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</si>
  <si>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</si>
  <si>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</si>
  <si>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</si>
  <si>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</si>
  <si>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</si>
  <si>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</si>
  <si>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</si>
  <si>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</si>
  <si>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</si>
  <si>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</si>
  <si>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</si>
  <si>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</si>
  <si>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</si>
  <si>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</si>
  <si>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</si>
  <si>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</si>
  <si>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</si>
  <si>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</si>
  <si>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</si>
  <si>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</si>
  <si>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</si>
  <si>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</si>
  <si>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</si>
  <si>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</si>
  <si>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</si>
  <si>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</si>
  <si>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</si>
  <si>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</si>
  <si>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</si>
  <si>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</si>
  <si>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</si>
  <si>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</si>
  <si>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</si>
  <si>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</si>
  <si>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</si>
  <si>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</si>
  <si>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</si>
  <si>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</si>
  <si>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</si>
  <si>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</si>
  <si>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</si>
  <si>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</si>
  <si>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</si>
  <si>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</si>
  <si>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</si>
  <si>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</si>
  <si>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</si>
  <si>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</si>
  <si>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</si>
  <si>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</si>
  <si>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</si>
  <si>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</si>
  <si>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</si>
  <si>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</si>
  <si>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</si>
  <si>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</si>
  <si>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</si>
  <si>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</si>
  <si>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</si>
  <si>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</si>
  <si>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</si>
  <si>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</si>
  <si>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</si>
  <si>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</si>
  <si>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</si>
  <si>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</si>
  <si>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</si>
  <si>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</si>
  <si>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</si>
  <si>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</si>
  <si>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</si>
  <si>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</si>
  <si>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</si>
  <si>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</si>
  <si>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</si>
  <si>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</si>
  <si>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</si>
  <si>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</si>
  <si>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</si>
  <si>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</si>
  <si>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</si>
  <si>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</si>
  <si>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</si>
  <si>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</si>
  <si>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</si>
  <si>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</si>
  <si>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</si>
  <si>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</si>
  <si>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</si>
  <si>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</si>
  <si>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</si>
  <si>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</si>
  <si>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</si>
  <si>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</si>
  <si>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</si>
  <si>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</si>
  <si>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</si>
  <si>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</si>
  <si>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</si>
  <si>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</si>
  <si>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</si>
  <si>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</si>
  <si>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</si>
  <si>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</si>
  <si>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</si>
  <si>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</si>
  <si>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</si>
  <si>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</si>
  <si>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</si>
  <si>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</si>
  <si>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</si>
  <si>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</si>
  <si>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</si>
  <si>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</si>
  <si>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</si>
  <si>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</si>
  <si>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</si>
  <si>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</si>
  <si>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</si>
  <si>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</si>
  <si>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</si>
  <si>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</si>
  <si>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</si>
  <si>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</si>
  <si>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</si>
  <si>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</si>
  <si>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</si>
  <si>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</si>
  <si>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</si>
  <si>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</si>
  <si>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</si>
  <si>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</si>
  <si>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</si>
  <si>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</si>
  <si>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</si>
  <si>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</si>
  <si>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</si>
  <si>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</si>
  <si>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</si>
  <si>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</si>
  <si>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</si>
  <si>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</si>
  <si>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</si>
  <si>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</si>
  <si>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</si>
  <si>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</si>
  <si>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</si>
  <si>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</si>
  <si>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</si>
  <si>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</si>
  <si>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</si>
  <si>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</si>
  <si>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</si>
  <si>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</si>
  <si>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</si>
  <si>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</si>
  <si>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</si>
  <si>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</si>
  <si>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</si>
  <si>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</si>
  <si>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</si>
  <si>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</si>
  <si>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</si>
  <si>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</si>
  <si>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</si>
  <si>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</si>
  <si>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</si>
  <si>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</si>
  <si>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</si>
  <si>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</si>
  <si>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</si>
  <si>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</si>
  <si>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</si>
  <si>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</si>
  <si>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</si>
  <si>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</si>
  <si>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</si>
  <si>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</si>
  <si>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</si>
  <si>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</si>
  <si>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</si>
  <si>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</si>
  <si>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</si>
  <si>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</si>
  <si>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</si>
  <si>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</si>
  <si>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</si>
  <si>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</si>
  <si>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</si>
  <si>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</si>
  <si>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</si>
  <si>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</si>
  <si>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</si>
  <si>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</si>
  <si>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</si>
  <si>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</si>
  <si>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</si>
  <si>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</si>
  <si>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</si>
  <si>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</si>
  <si>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</si>
  <si>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</si>
  <si>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</si>
  <si>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</si>
  <si>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</si>
  <si>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</si>
  <si>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</si>
  <si>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</si>
  <si>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</si>
  <si>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</si>
  <si>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</si>
  <si>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</si>
  <si>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</si>
  <si>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</si>
  <si>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</si>
  <si>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</si>
  <si>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</si>
  <si>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</si>
  <si>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</si>
  <si>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</si>
  <si>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</si>
  <si>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</si>
  <si>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</si>
  <si>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</si>
  <si>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</si>
  <si>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</si>
  <si>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</si>
  <si>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</si>
  <si>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</si>
  <si>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</si>
  <si>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</si>
  <si>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</si>
  <si>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</si>
  <si>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</si>
  <si>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</si>
  <si>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</si>
  <si>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</si>
  <si>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</si>
  <si>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</si>
  <si>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</si>
  <si>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</si>
  <si>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</si>
  <si>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</si>
  <si>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</si>
  <si>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</si>
  <si>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</si>
  <si>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</si>
  <si>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</si>
  <si>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</si>
  <si>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</si>
  <si>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</si>
  <si>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</si>
  <si>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</si>
  <si>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</si>
  <si>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</si>
  <si>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</si>
  <si>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</si>
  <si>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</si>
  <si>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</si>
  <si>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</si>
  <si>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</si>
  <si>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</si>
  <si>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</si>
  <si>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</si>
  <si>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</si>
  <si>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</si>
  <si>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</si>
  <si>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</si>
  <si>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</si>
  <si>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</si>
  <si>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</si>
  <si>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</si>
  <si>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</si>
  <si>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</si>
  <si>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</si>
  <si>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</si>
  <si>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</si>
  <si>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</si>
  <si>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</si>
  <si>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</si>
  <si>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</si>
  <si>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</si>
  <si>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</si>
  <si>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</si>
  <si>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</si>
  <si>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</si>
  <si>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</si>
  <si>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</si>
  <si>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</si>
  <si>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</si>
  <si>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</si>
  <si>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</si>
  <si>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</si>
  <si>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</si>
  <si>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</si>
  <si>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</si>
  <si>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</si>
  <si>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</si>
  <si>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</si>
  <si>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</si>
  <si>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</si>
  <si>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</si>
  <si>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</si>
  <si>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</si>
  <si>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</si>
  <si>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</si>
  <si>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</si>
  <si>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</si>
  <si>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</si>
  <si>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</si>
  <si>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</si>
  <si>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</si>
  <si>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</si>
  <si>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</si>
  <si>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</si>
  <si>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</si>
  <si>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</si>
  <si>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</si>
  <si>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</si>
  <si>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</si>
  <si>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</si>
  <si>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</si>
  <si>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</si>
  <si>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</si>
  <si>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</si>
  <si>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</si>
  <si>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</si>
  <si>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</si>
  <si>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</si>
  <si>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</si>
  <si>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</si>
  <si>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</si>
  <si>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</si>
  <si>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</si>
  <si>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</si>
  <si>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</si>
  <si>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</si>
  <si>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</si>
  <si>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</si>
  <si>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</si>
  <si>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</si>
  <si>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</si>
  <si>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</si>
  <si>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</si>
  <si>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</si>
  <si>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</si>
  <si>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</si>
  <si>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</si>
  <si>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</si>
  <si>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</si>
  <si>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</si>
  <si>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</si>
  <si>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</si>
  <si>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</si>
  <si>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</si>
  <si>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</si>
  <si>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</si>
  <si>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</si>
  <si>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</si>
  <si>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</si>
  <si>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</si>
  <si>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</si>
  <si>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</si>
  <si>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</si>
  <si>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</si>
  <si>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</si>
  <si>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</si>
  <si>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</si>
  <si>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</si>
  <si>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</si>
  <si>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</si>
  <si>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</si>
  <si>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</si>
  <si>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</si>
  <si>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</si>
  <si>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</si>
  <si>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</si>
  <si>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</si>
  <si>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</si>
  <si>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</si>
  <si>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</si>
  <si>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</si>
  <si>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</si>
  <si>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</si>
  <si>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</si>
  <si>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</si>
  <si>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</si>
  <si>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</si>
  <si>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</si>
  <si>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</si>
  <si>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</si>
  <si>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</si>
  <si>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</si>
  <si>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</si>
  <si>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</si>
  <si>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</si>
  <si>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</si>
  <si>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</si>
  <si>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</si>
  <si>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</si>
  <si>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</si>
  <si>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</si>
  <si>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</si>
  <si>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</si>
  <si>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</si>
  <si>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</si>
  <si>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</si>
  <si>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</si>
  <si>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</si>
  <si>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</si>
  <si>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</si>
  <si>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</si>
  <si>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</si>
  <si>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</si>
  <si>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</si>
  <si>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</si>
  <si>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</si>
  <si>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</si>
  <si>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</si>
  <si>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</si>
  <si>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</si>
  <si>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</si>
  <si>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</si>
  <si>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</si>
  <si>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</si>
  <si>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</si>
  <si>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</si>
  <si>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</si>
  <si>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</si>
  <si>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</si>
  <si>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</si>
  <si>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</si>
  <si>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</si>
  <si>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</si>
  <si>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</si>
  <si>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</si>
  <si>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</si>
  <si>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</si>
  <si>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</si>
  <si>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</si>
  <si>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</si>
  <si>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</si>
  <si>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</si>
  <si>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</si>
  <si>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</si>
  <si>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</si>
  <si>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</si>
  <si>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</si>
  <si>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</si>
  <si>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</si>
  <si>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</si>
  <si>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</si>
  <si>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</si>
  <si>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</si>
  <si>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</si>
  <si>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</si>
  <si>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</si>
  <si>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</si>
  <si>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</si>
  <si>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</si>
  <si>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</si>
  <si>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</si>
  <si>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</si>
  <si>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</si>
  <si>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</si>
  <si>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</si>
  <si>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</si>
  <si>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</si>
  <si>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</si>
  <si>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</si>
  <si>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</si>
  <si>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</si>
  <si>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</si>
  <si>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</si>
  <si>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</si>
  <si>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</si>
  <si>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</si>
  <si>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</si>
  <si>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</si>
  <si>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</si>
  <si>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</si>
  <si>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</si>
  <si>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</si>
  <si>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</si>
  <si>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</si>
  <si>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</si>
  <si>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</si>
  <si>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</si>
  <si>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</si>
  <si>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</si>
  <si>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</si>
  <si>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</si>
  <si>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</si>
  <si>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</si>
  <si>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</si>
  <si>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</si>
  <si>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</si>
  <si>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</si>
  <si>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</si>
  <si>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</si>
  <si>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</si>
  <si>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</si>
  <si>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</si>
  <si>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</si>
  <si>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</si>
  <si>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</si>
  <si>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</si>
  <si>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</si>
  <si>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</si>
  <si>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</si>
  <si>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</si>
  <si>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</si>
  <si>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</si>
  <si>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</si>
  <si>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</si>
  <si>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</si>
  <si>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</si>
  <si>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</si>
  <si>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</si>
  <si>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</si>
  <si>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</si>
  <si>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</si>
  <si>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</si>
  <si>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</si>
  <si>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</si>
  <si>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</si>
  <si>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</si>
  <si>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</si>
  <si>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</si>
  <si>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</si>
  <si>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</si>
  <si>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</si>
  <si>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</si>
  <si>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</si>
  <si>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</si>
  <si>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</si>
  <si>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</si>
  <si>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</si>
  <si>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</si>
  <si>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</si>
  <si>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</si>
  <si>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</si>
  <si>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</si>
  <si>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</si>
  <si>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</si>
  <si>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</si>
  <si>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</si>
  <si>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</si>
  <si>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</si>
  <si>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</si>
  <si>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</si>
  <si>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</si>
  <si>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</si>
  <si>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</si>
  <si>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</si>
  <si>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</si>
  <si>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</si>
  <si>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</si>
  <si>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</si>
  <si>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</si>
  <si>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</si>
  <si>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</si>
  <si>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</si>
  <si>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</si>
  <si>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</si>
  <si>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</si>
  <si>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</si>
  <si>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</si>
  <si>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</si>
  <si>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</si>
  <si>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</si>
  <si>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</si>
  <si>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</si>
  <si>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</si>
  <si>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</si>
  <si>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</si>
  <si>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</si>
  <si>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</si>
  <si>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</si>
  <si>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</si>
  <si>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</si>
  <si>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</si>
  <si>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</si>
  <si>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</si>
  <si>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</si>
  <si>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</si>
  <si>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</si>
  <si>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</si>
  <si>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</si>
  <si>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</si>
  <si>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</si>
  <si>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</si>
  <si>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</si>
  <si>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</si>
  <si>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</si>
  <si>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</si>
  <si>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</si>
  <si>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</si>
  <si>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</si>
  <si>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</si>
  <si>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</si>
  <si>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</si>
  <si>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</si>
  <si>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</si>
  <si>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</si>
  <si>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</si>
  <si>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</si>
  <si>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</si>
  <si>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</si>
  <si>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</si>
  <si>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</si>
  <si>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</si>
  <si>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</si>
  <si>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</si>
  <si>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</si>
  <si>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</si>
  <si>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</si>
  <si>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</si>
  <si>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</si>
  <si>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</si>
  <si>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</si>
  <si>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</si>
  <si>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</si>
  <si>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</si>
  <si>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</si>
  <si>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</si>
  <si>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</si>
  <si>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</si>
  <si>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</si>
  <si>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</si>
  <si>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</si>
  <si>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</si>
  <si>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</si>
  <si>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</si>
  <si>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</si>
  <si>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</si>
  <si>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</si>
  <si>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</si>
  <si>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</si>
  <si>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</si>
  <si>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</si>
  <si>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</si>
  <si>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</si>
  <si>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</si>
  <si>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</si>
  <si>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</si>
  <si>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</si>
  <si>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</si>
  <si>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</si>
  <si>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</si>
  <si>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</si>
  <si>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</si>
  <si>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</si>
  <si>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</si>
  <si>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</si>
  <si>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</si>
  <si>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</si>
  <si>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</si>
  <si>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</si>
  <si>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</si>
  <si>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</si>
  <si>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</si>
  <si>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</si>
  <si>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</si>
  <si>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</si>
  <si>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</si>
  <si>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</si>
  <si>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</si>
  <si>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</si>
  <si>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</si>
  <si>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</si>
  <si>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</si>
  <si>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</si>
  <si>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</si>
  <si>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</si>
  <si>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</si>
  <si>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</si>
  <si>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</si>
  <si>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</si>
  <si>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</si>
  <si>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</si>
  <si>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</si>
  <si>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</si>
  <si>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</si>
  <si>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</si>
  <si>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</si>
  <si>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</si>
  <si>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</si>
  <si>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</si>
  <si>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</si>
  <si>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</si>
  <si>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</si>
  <si>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</si>
  <si>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</si>
  <si>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</si>
  <si>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</si>
  <si>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</si>
  <si>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</si>
  <si>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</si>
  <si>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</si>
  <si>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</si>
  <si>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</si>
  <si>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</si>
  <si>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</si>
  <si>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</si>
  <si>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</si>
  <si>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</si>
  <si>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</si>
  <si>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</si>
  <si>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</si>
  <si>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</si>
  <si>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</si>
  <si>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</si>
  <si>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</si>
  <si>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</si>
  <si>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</si>
  <si>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</si>
  <si>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</si>
  <si>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</si>
  <si>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</si>
  <si>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</si>
  <si>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</si>
  <si>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</si>
  <si>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</si>
  <si>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</si>
  <si>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</si>
  <si>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</si>
  <si>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</si>
  <si>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</si>
  <si>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</si>
  <si>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</si>
  <si>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</si>
  <si>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</si>
  <si>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</si>
  <si>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</si>
  <si>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</si>
  <si>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</si>
  <si>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</si>
  <si>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</si>
  <si>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</si>
  <si>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</si>
  <si>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</si>
  <si>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</si>
  <si>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</si>
  <si>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</si>
  <si>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</si>
  <si>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</si>
  <si>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</si>
  <si>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</si>
  <si>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</si>
  <si>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</si>
  <si>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</si>
  <si>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</si>
  <si>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</si>
  <si>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</si>
  <si>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</si>
  <si>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</si>
  <si>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</si>
  <si>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</si>
  <si>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</si>
  <si>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</si>
  <si>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</si>
  <si>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</si>
  <si>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</si>
  <si>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</si>
  <si>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</si>
  <si>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</si>
  <si>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</si>
  <si>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</si>
  <si>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</si>
  <si>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</si>
  <si>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</si>
  <si>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</si>
  <si>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</si>
  <si>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</si>
  <si>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</si>
  <si>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</si>
  <si>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</si>
  <si>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</si>
  <si>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</si>
  <si>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</si>
  <si>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</si>
  <si>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</si>
  <si>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</si>
  <si>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</si>
  <si>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</si>
  <si>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</si>
  <si>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</si>
  <si>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</si>
  <si>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</si>
  <si>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</si>
  <si>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</si>
  <si>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</si>
  <si>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</si>
  <si>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</si>
  <si>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</si>
  <si>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</si>
  <si>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</si>
  <si>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</si>
  <si>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</si>
  <si>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</si>
  <si>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</si>
  <si>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</si>
  <si>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</si>
  <si>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</si>
  <si>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</si>
  <si>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</si>
  <si>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</si>
  <si>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</si>
  <si>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</si>
  <si>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</si>
  <si>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</si>
  <si>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</si>
  <si>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</si>
  <si>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</si>
  <si>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</si>
  <si>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</si>
  <si>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</si>
  <si>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</si>
  <si>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</si>
  <si>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</si>
  <si>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</si>
  <si>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</si>
  <si>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</si>
  <si>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</si>
  <si>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</si>
  <si>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</si>
  <si>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</si>
  <si>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</si>
  <si>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</si>
  <si>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</si>
  <si>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</si>
  <si>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</si>
  <si>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</si>
  <si>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</si>
  <si>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</si>
  <si>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</si>
  <si>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</si>
  <si>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</si>
  <si>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</si>
  <si>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</si>
  <si>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</si>
  <si>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</si>
  <si>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</si>
  <si>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</si>
  <si>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</si>
  <si>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</si>
  <si>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</si>
  <si>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</si>
  <si>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</si>
  <si>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</si>
  <si>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</si>
  <si>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</si>
  <si>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</si>
  <si>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</si>
  <si>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</si>
  <si>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</si>
  <si>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</si>
  <si>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</si>
  <si>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</si>
  <si>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</si>
  <si>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</si>
  <si>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</si>
  <si>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</si>
  <si>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</si>
  <si>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</si>
  <si>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</si>
  <si>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</si>
  <si>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</si>
  <si>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</si>
  <si>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</si>
  <si>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</si>
  <si>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</si>
  <si>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</si>
  <si>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</si>
  <si>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</si>
  <si>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</si>
  <si>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</si>
  <si>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</si>
  <si>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</si>
  <si>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</si>
  <si>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</si>
  <si>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</si>
  <si>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</si>
  <si>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</si>
  <si>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</si>
  <si>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</si>
  <si>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</si>
  <si>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</si>
  <si>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</si>
  <si>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</si>
  <si>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</si>
  <si>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</si>
  <si>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</si>
  <si>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</si>
  <si>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</si>
  <si>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</si>
  <si>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</si>
  <si>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</si>
  <si>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</si>
  <si>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</si>
  <si>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</si>
  <si>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</si>
  <si>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</si>
  <si>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</si>
  <si>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</si>
  <si>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</si>
  <si>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</si>
  <si>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</si>
  <si>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</si>
  <si>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</si>
  <si>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</si>
  <si>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</si>
  <si>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</si>
  <si>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</si>
  <si>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</si>
  <si>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</si>
  <si>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</si>
  <si>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</si>
  <si>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</si>
  <si>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</si>
  <si>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</si>
  <si>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</si>
  <si>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</si>
  <si>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</si>
  <si>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</si>
  <si>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</si>
  <si>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</si>
  <si>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</si>
  <si>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</si>
  <si>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</si>
  <si>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</si>
  <si>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</si>
  <si>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</si>
  <si>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</si>
  <si>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</si>
  <si>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</si>
  <si>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</si>
  <si>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</si>
  <si>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</si>
  <si>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</si>
  <si>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</si>
  <si>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</si>
  <si>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</si>
  <si>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</si>
  <si>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</si>
  <si>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</si>
  <si>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</si>
  <si>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</si>
  <si>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</si>
  <si>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</si>
  <si>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</si>
  <si>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</si>
  <si>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</si>
  <si>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</si>
  <si>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</si>
  <si>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</si>
  <si>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</si>
  <si>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</si>
  <si>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</si>
  <si>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</si>
  <si>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</si>
  <si>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</si>
  <si>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</si>
  <si>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</si>
  <si>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</si>
  <si>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</si>
  <si>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</si>
  <si>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</si>
  <si>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</si>
  <si>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</si>
  <si>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</si>
  <si>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</si>
  <si>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</si>
  <si>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</si>
  <si>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</si>
  <si>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</si>
  <si>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</si>
  <si>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</si>
  <si>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</si>
  <si>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</si>
  <si>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</si>
  <si>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</si>
  <si>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</si>
  <si>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</si>
  <si>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</si>
  <si>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</si>
  <si>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</si>
  <si>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</si>
  <si>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</si>
  <si>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</si>
  <si>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</si>
  <si>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</si>
  <si>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</si>
  <si>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</si>
  <si>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</si>
  <si>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</si>
  <si>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</si>
  <si>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</si>
  <si>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</si>
  <si>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</si>
  <si>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</si>
  <si>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</si>
  <si>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</si>
  <si>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</si>
  <si>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</si>
  <si>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</si>
  <si>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</si>
  <si>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</si>
  <si>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</si>
  <si>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</si>
  <si>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</si>
  <si>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</si>
  <si>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</si>
  <si>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</si>
  <si>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</si>
  <si>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</si>
  <si>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</si>
  <si>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</si>
  <si>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</si>
  <si>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</si>
  <si>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</si>
  <si>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</si>
  <si>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</si>
  <si>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</si>
  <si>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</si>
  <si>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</si>
  <si>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</si>
  <si>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</si>
  <si>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</si>
  <si>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</si>
  <si>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</si>
  <si>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</si>
  <si>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</si>
  <si>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</si>
  <si>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</si>
  <si>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</si>
  <si>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</si>
  <si>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</si>
  <si>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</si>
  <si>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</si>
  <si>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</si>
  <si>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</si>
  <si>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</si>
  <si>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</si>
  <si>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</si>
  <si>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</si>
  <si>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</si>
  <si>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</si>
  <si>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</si>
  <si>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</si>
  <si>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</si>
  <si>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</si>
  <si>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</si>
  <si>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</si>
  <si>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</si>
  <si>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</si>
  <si>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</si>
  <si>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</si>
  <si>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</si>
  <si>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</si>
  <si>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</si>
  <si>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</si>
  <si>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</si>
  <si>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</si>
  <si>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</si>
  <si>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</si>
  <si>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</si>
  <si>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</si>
  <si>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</si>
  <si>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</si>
  <si>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</si>
  <si>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</si>
  <si>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</si>
  <si>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</si>
  <si>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</si>
  <si>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</si>
  <si>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</si>
  <si>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</si>
  <si>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</si>
  <si>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</si>
  <si>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</si>
  <si>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</si>
  <si>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</si>
  <si>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</si>
  <si>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</si>
  <si>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</si>
  <si>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</si>
  <si>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</si>
  <si>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</si>
  <si>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</si>
  <si>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</si>
  <si>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</si>
  <si>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</si>
  <si>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</si>
  <si>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</si>
  <si>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</si>
  <si>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</si>
  <si>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</si>
  <si>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</si>
  <si>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</si>
  <si>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</si>
  <si>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</si>
  <si>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</si>
  <si>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</si>
  <si>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</si>
  <si>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</si>
  <si>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</si>
  <si>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</si>
  <si>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</si>
  <si>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</si>
  <si>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</si>
  <si>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</si>
  <si>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</si>
  <si>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</si>
  <si>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</si>
  <si>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</si>
  <si>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</si>
  <si>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</si>
  <si>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</si>
  <si>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</si>
  <si>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</si>
  <si>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</si>
  <si>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</si>
  <si>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</si>
  <si>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</si>
  <si>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</si>
  <si>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</si>
  <si>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</si>
  <si>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</si>
  <si>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</si>
  <si>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</si>
  <si>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</si>
  <si>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</si>
  <si>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</si>
  <si>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</si>
  <si>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</si>
  <si>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</si>
  <si>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</si>
  <si>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</si>
  <si>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</si>
  <si>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</si>
  <si>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</si>
  <si>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</si>
  <si>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</si>
  <si>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</si>
  <si>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</si>
  <si>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</si>
  <si>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</si>
  <si>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</si>
  <si>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</si>
  <si>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</si>
  <si>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</si>
  <si>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</si>
  <si>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</si>
  <si>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</si>
  <si>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</si>
  <si>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</si>
  <si>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</si>
  <si>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</si>
  <si>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</si>
  <si>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</si>
  <si>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</si>
  <si>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</si>
  <si>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</si>
  <si>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</si>
  <si>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</si>
  <si>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</si>
  <si>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</si>
  <si>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</si>
  <si>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</si>
  <si>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</si>
  <si>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</si>
  <si>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</si>
  <si>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</si>
  <si>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</si>
  <si>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</si>
  <si>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</si>
  <si>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</si>
  <si>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</si>
  <si>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</si>
  <si>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</si>
  <si>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</si>
  <si>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</si>
  <si>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</si>
  <si>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</si>
  <si>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</si>
  <si>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</si>
  <si>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</si>
  <si>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</si>
  <si>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</si>
  <si>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</si>
  <si>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</si>
  <si>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</si>
  <si>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</si>
  <si>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</si>
  <si>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</si>
  <si>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</si>
  <si>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</si>
  <si>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</si>
  <si>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</si>
  <si>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</si>
  <si>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</si>
  <si>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</si>
  <si>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</si>
  <si>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</si>
  <si>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</si>
  <si>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</si>
  <si>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</si>
  <si>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</si>
  <si>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</si>
  <si>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</si>
  <si>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</si>
  <si>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</si>
  <si>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</si>
  <si>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</si>
  <si>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</si>
  <si>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</si>
  <si>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</si>
  <si>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</si>
  <si>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</si>
  <si>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</si>
  <si>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</si>
  <si>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</si>
  <si>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</si>
  <si>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</si>
  <si>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</si>
  <si>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</si>
  <si>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</si>
  <si>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</si>
  <si>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</si>
  <si>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</si>
  <si>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</si>
  <si>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</si>
  <si>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</si>
  <si>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</si>
  <si>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</si>
  <si>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</si>
  <si>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</si>
  <si>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</si>
  <si>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</si>
  <si>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</si>
  <si>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</si>
  <si>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</si>
  <si>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</si>
  <si>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</si>
  <si>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</si>
  <si>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</si>
  <si>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</si>
  <si>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</si>
  <si>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</si>
  <si>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</si>
  <si>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</si>
  <si>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</si>
  <si>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</si>
  <si>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</si>
  <si>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</si>
  <si>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</si>
  <si>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</si>
  <si>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</si>
  <si>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</si>
  <si>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</si>
  <si>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</si>
  <si>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</si>
  <si>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</si>
  <si>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</si>
  <si>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</si>
  <si>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</si>
  <si>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</si>
  <si>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</si>
  <si>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</si>
  <si>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</si>
  <si>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</si>
  <si>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</si>
  <si>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</si>
  <si>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</si>
  <si>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</si>
  <si>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</si>
  <si>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</si>
  <si>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</si>
  <si>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</si>
  <si>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</si>
  <si>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</si>
  <si>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</si>
  <si>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</si>
  <si>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</si>
  <si>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</si>
  <si>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</si>
  <si>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</si>
  <si>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</si>
  <si>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</si>
  <si>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</si>
  <si>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</si>
  <si>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</si>
  <si>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</si>
  <si>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</si>
  <si>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</si>
  <si>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</si>
  <si>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</si>
  <si>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</si>
  <si>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</si>
  <si>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</si>
  <si>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</si>
  <si>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</si>
  <si>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</si>
  <si>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</si>
  <si>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</si>
  <si>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</si>
  <si>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</si>
  <si>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</si>
  <si>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</si>
  <si>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</si>
  <si>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</si>
  <si>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</si>
  <si>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</si>
  <si>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</si>
  <si>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</si>
  <si>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</si>
  <si>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</si>
  <si>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</si>
  <si>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</si>
  <si>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</si>
  <si>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</si>
  <si>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</si>
  <si>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</si>
  <si>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</si>
  <si>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</si>
  <si>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</si>
  <si>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</si>
  <si>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</si>
  <si>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</si>
  <si>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</si>
  <si>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</si>
  <si>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</si>
  <si>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</si>
  <si>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</si>
  <si>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</si>
  <si>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</si>
  <si>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</si>
  <si>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</si>
  <si>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</si>
  <si>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</si>
  <si>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</si>
  <si>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</si>
  <si>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</si>
  <si>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</si>
  <si>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</si>
  <si>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</si>
  <si>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</si>
  <si>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</si>
  <si>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</si>
  <si>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</si>
  <si>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</si>
  <si>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</si>
  <si>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</si>
  <si>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</si>
  <si>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</si>
  <si>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</si>
  <si>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</si>
  <si>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</si>
  <si>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</si>
  <si>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</si>
  <si>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</si>
  <si>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</si>
  <si>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</si>
  <si>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</si>
  <si>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</si>
  <si>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</si>
  <si>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</si>
  <si>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</si>
  <si>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</si>
  <si>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</si>
  <si>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</si>
  <si>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</si>
  <si>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</si>
  <si>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</si>
  <si>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</si>
  <si>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</si>
  <si>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</si>
  <si>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</si>
  <si>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</si>
  <si>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</si>
  <si>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</si>
  <si>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</si>
  <si>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</si>
  <si>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</si>
  <si>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</si>
  <si>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</si>
  <si>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</si>
  <si>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</si>
  <si>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</si>
  <si>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</si>
  <si>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</si>
  <si>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</si>
  <si>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</si>
  <si>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</si>
  <si>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</si>
  <si>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</si>
  <si>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</si>
  <si>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</si>
  <si>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</si>
  <si>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</si>
  <si>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</si>
  <si>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</si>
  <si>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</si>
  <si>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</si>
  <si>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</si>
  <si>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</si>
  <si>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</si>
  <si>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</si>
  <si>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</si>
  <si>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</si>
  <si>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</si>
  <si>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</si>
  <si>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</si>
  <si>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</si>
  <si>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</si>
  <si>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</si>
  <si>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</si>
  <si>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</si>
  <si>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</si>
  <si>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</si>
  <si>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</si>
  <si>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</si>
  <si>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</si>
  <si>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</si>
  <si>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</si>
  <si>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</si>
  <si>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</si>
  <si>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</si>
  <si>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</si>
  <si>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</si>
  <si>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</si>
  <si>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</si>
  <si>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</si>
  <si>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</si>
  <si>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</si>
  <si>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</si>
  <si>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</si>
  <si>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</si>
  <si>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</si>
  <si>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</si>
  <si>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</si>
  <si>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</si>
  <si>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</si>
  <si>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</si>
  <si>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</si>
  <si>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</si>
  <si>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</si>
  <si>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</si>
  <si>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</si>
  <si>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</si>
  <si>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</si>
  <si>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</si>
  <si>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</si>
  <si>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</si>
  <si>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</si>
  <si>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</si>
  <si>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</si>
  <si>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</si>
  <si>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</si>
  <si>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</si>
  <si>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</si>
  <si>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</si>
  <si>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</si>
  <si>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</si>
  <si>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</si>
  <si>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</si>
  <si>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</si>
  <si>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</si>
  <si>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</si>
  <si>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</si>
  <si>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</si>
  <si>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</si>
  <si>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</si>
  <si>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</si>
  <si>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</si>
  <si>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</si>
  <si>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</si>
  <si>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</si>
  <si>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</si>
  <si>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</si>
  <si>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</si>
  <si>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</si>
  <si>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</si>
  <si>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</si>
  <si>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</si>
  <si>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</si>
  <si>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</si>
  <si>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</si>
  <si>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</si>
  <si>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</si>
  <si>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</si>
  <si>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</si>
  <si>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</si>
  <si>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</si>
  <si>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</si>
  <si>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</si>
  <si>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</si>
  <si>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</si>
  <si>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</si>
  <si>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</si>
  <si>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</si>
  <si>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</si>
  <si>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</si>
  <si>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</si>
  <si>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</si>
  <si>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</si>
  <si>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</si>
  <si>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</si>
  <si>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</si>
  <si>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</si>
  <si>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</si>
  <si>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</si>
  <si>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</si>
  <si>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</si>
  <si>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</si>
  <si>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</si>
  <si>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</si>
  <si>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</si>
  <si>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</si>
  <si>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</si>
  <si>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</si>
  <si>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</si>
  <si>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</si>
  <si>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</si>
  <si>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</si>
  <si>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</si>
  <si>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</si>
  <si>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</si>
  <si>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</si>
  <si>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</si>
  <si>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</si>
  <si>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</si>
  <si>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</si>
  <si>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</si>
  <si>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</si>
  <si>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</si>
  <si>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</si>
  <si>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</si>
  <si>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</si>
  <si>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</si>
  <si>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</si>
  <si>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</si>
  <si>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</si>
  <si>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</si>
  <si>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</si>
  <si>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</si>
  <si>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</si>
  <si>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</si>
  <si>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</si>
  <si>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</si>
  <si>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</si>
  <si>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</si>
  <si>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</si>
  <si>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</si>
  <si>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</si>
  <si>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</si>
  <si>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</si>
  <si>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</si>
  <si>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</si>
  <si>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</si>
  <si>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</si>
  <si>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</si>
  <si>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</si>
  <si>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</si>
  <si>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</si>
  <si>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</si>
  <si>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</si>
  <si>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</si>
  <si>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</si>
  <si>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</si>
  <si>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</si>
  <si>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</si>
  <si>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</si>
  <si>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</si>
  <si>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</si>
  <si>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</si>
  <si>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</si>
  <si>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</si>
  <si>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</si>
  <si>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</si>
  <si>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</si>
  <si>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</si>
  <si>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</si>
  <si>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</si>
  <si>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</si>
  <si>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</si>
  <si>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</si>
  <si>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</si>
  <si>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</si>
  <si>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</si>
  <si>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</si>
  <si>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</si>
  <si>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</si>
  <si>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</si>
  <si>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</si>
  <si>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</si>
  <si>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</si>
  <si>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</si>
  <si>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</si>
  <si>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</si>
  <si>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</si>
  <si>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</si>
  <si>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</si>
  <si>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</si>
  <si>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</si>
  <si>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</si>
  <si>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</si>
  <si>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</si>
  <si>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</si>
  <si>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</si>
  <si>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</si>
  <si>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</si>
  <si>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</si>
  <si>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</si>
  <si>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</si>
  <si>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</si>
  <si>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</si>
  <si>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</si>
  <si>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</si>
  <si>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</si>
  <si>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</si>
  <si>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</si>
  <si>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</si>
  <si>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</si>
  <si>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</si>
  <si>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</si>
  <si>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</si>
  <si>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</si>
  <si>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</si>
  <si>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</si>
  <si>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</si>
  <si>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</si>
  <si>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</si>
  <si>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</si>
  <si>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</si>
  <si>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</si>
  <si>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</si>
  <si>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</si>
  <si>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</si>
  <si>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</si>
  <si>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</si>
  <si>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</si>
  <si>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</si>
  <si>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</si>
  <si>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</si>
  <si>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</si>
  <si>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</si>
  <si>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</si>
  <si>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</si>
  <si>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</si>
  <si>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</si>
  <si>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</si>
  <si>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</si>
  <si>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</si>
  <si>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</si>
  <si>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</si>
  <si>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</si>
  <si>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</si>
  <si>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</si>
  <si>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</si>
  <si>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</si>
  <si>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</si>
  <si>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</si>
  <si>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</si>
  <si>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</si>
  <si>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</si>
  <si>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</si>
  <si>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</si>
  <si>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</si>
  <si>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</si>
  <si>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</si>
  <si>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</si>
  <si>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</si>
  <si>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</si>
  <si>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</si>
  <si>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</si>
  <si>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</si>
  <si>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</si>
  <si>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</si>
  <si>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</si>
  <si>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</si>
  <si>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</si>
  <si>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</si>
  <si>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</si>
  <si>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</si>
  <si>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</si>
  <si>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</si>
  <si>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</si>
  <si>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</si>
  <si>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</si>
  <si>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</si>
  <si>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</si>
  <si>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</si>
  <si>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</si>
  <si>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</si>
  <si>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</si>
  <si>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</si>
  <si>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</si>
  <si>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</si>
  <si>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</si>
  <si>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</si>
  <si>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</si>
  <si>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</si>
  <si>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</si>
  <si>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</si>
  <si>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</si>
  <si>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</si>
  <si>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</si>
  <si>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</si>
  <si>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</si>
  <si>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</si>
  <si>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</si>
  <si>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</si>
  <si>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</si>
  <si>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</si>
  <si>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</si>
  <si>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</si>
  <si>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</si>
  <si>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</si>
  <si>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</si>
  <si>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</si>
  <si>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</si>
  <si>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</si>
  <si>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</si>
  <si>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</si>
  <si>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</si>
  <si>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</si>
  <si>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</si>
  <si>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</si>
  <si>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</si>
  <si>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</si>
  <si>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</si>
  <si>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</si>
  <si>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</si>
  <si>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</si>
  <si>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</si>
  <si>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</si>
  <si>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</si>
  <si>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</si>
  <si>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</si>
  <si>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</si>
  <si>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</si>
  <si>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</si>
  <si>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</si>
  <si>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</si>
  <si>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</si>
  <si>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</si>
  <si>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</si>
  <si>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</si>
  <si>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</si>
  <si>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</si>
  <si>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</si>
  <si>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</si>
  <si>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</si>
  <si>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</si>
  <si>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</si>
  <si>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</si>
  <si>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</si>
  <si>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</si>
  <si>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</si>
  <si>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</si>
  <si>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</si>
  <si>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</si>
  <si>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</si>
  <si>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</si>
  <si>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</si>
  <si>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</si>
  <si>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</si>
  <si>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</si>
  <si>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</si>
  <si>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</si>
  <si>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</si>
  <si>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</si>
  <si>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</si>
  <si>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</si>
  <si>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</si>
  <si>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</si>
  <si>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</si>
  <si>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</si>
  <si>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</si>
  <si>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</si>
  <si>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</si>
  <si>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</si>
  <si>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</si>
  <si>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</si>
  <si>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</si>
  <si>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</si>
  <si>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</si>
  <si>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</si>
  <si>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</si>
  <si>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</si>
  <si>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</si>
  <si>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</si>
  <si>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</si>
  <si>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</si>
  <si>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</si>
  <si>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</si>
  <si>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</si>
  <si>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</si>
  <si>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</si>
  <si>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</si>
  <si>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</si>
  <si>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</si>
  <si>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</si>
  <si>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</si>
  <si>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</si>
  <si>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</si>
  <si>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</si>
  <si>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</si>
  <si>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</si>
  <si>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</si>
  <si>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</si>
  <si>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</si>
  <si>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</si>
  <si>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</si>
  <si>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</si>
  <si>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</si>
  <si>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</si>
  <si>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</si>
  <si>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</si>
  <si>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</si>
  <si>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</si>
  <si>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</si>
  <si>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</si>
  <si>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</si>
  <si>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</si>
  <si>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</si>
  <si>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</si>
  <si>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</si>
  <si>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</si>
  <si>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</si>
  <si>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</si>
  <si>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</si>
  <si>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</si>
  <si>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</si>
  <si>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</si>
  <si>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</si>
  <si>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</si>
  <si>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</si>
  <si>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</si>
  <si>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</si>
  <si>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</si>
  <si>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</si>
  <si>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</si>
  <si>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</si>
  <si>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</si>
  <si>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</si>
  <si>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</si>
  <si>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</si>
  <si>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</si>
  <si>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</si>
  <si>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</si>
  <si>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</si>
  <si>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</si>
  <si>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</si>
  <si>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</si>
  <si>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</si>
  <si>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</si>
  <si>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</si>
  <si>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</si>
  <si>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</si>
  <si>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</si>
  <si>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</si>
  <si>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</si>
  <si>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</si>
  <si>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</si>
  <si>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</si>
  <si>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</si>
  <si>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</si>
  <si>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</si>
  <si>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</si>
  <si>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</si>
  <si>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</si>
  <si>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</si>
  <si>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</si>
  <si>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</si>
  <si>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</si>
  <si>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</si>
  <si>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</si>
  <si>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</si>
  <si>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</si>
  <si>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</si>
  <si>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</si>
  <si>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</si>
  <si>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</si>
  <si>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</si>
  <si>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</si>
  <si>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</si>
  <si>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</si>
  <si>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</si>
  <si>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</si>
  <si>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</si>
  <si>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</si>
  <si>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</si>
  <si>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</si>
  <si>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</si>
  <si>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</si>
  <si>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</si>
  <si>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</si>
  <si>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</si>
  <si>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</si>
  <si>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</si>
  <si>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</si>
  <si>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</si>
  <si>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</si>
  <si>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</si>
  <si>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</si>
  <si>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</si>
  <si>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</si>
  <si>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</si>
  <si>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</si>
  <si>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</si>
  <si>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</si>
  <si>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</si>
  <si>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</si>
  <si>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</si>
  <si>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</si>
  <si>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</si>
  <si>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</si>
  <si>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</si>
  <si>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</si>
  <si>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</si>
  <si>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</si>
  <si>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</si>
  <si>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</si>
  <si>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</si>
  <si>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</si>
  <si>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</si>
  <si>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</si>
  <si>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</si>
  <si>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</si>
  <si>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</si>
  <si>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</si>
  <si>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</si>
  <si>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</si>
  <si>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</si>
  <si>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</si>
  <si>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</si>
  <si>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</si>
  <si>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</si>
  <si>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</si>
  <si>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</si>
  <si>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</si>
  <si>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</si>
  <si>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</si>
  <si>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</si>
  <si>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</si>
  <si>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</si>
  <si>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</si>
  <si>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</si>
  <si>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</si>
  <si>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</si>
  <si>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</si>
  <si>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</si>
  <si>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</si>
  <si>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</si>
  <si>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</si>
  <si>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</si>
  <si>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</si>
  <si>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</si>
  <si>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</si>
  <si>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</si>
  <si>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</si>
  <si>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</si>
  <si>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</si>
  <si>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</si>
  <si>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</si>
  <si>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</si>
  <si>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</si>
  <si>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</si>
  <si>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</si>
  <si>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</si>
  <si>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</si>
  <si>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</si>
  <si>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</si>
  <si>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</si>
  <si>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</si>
  <si>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</si>
  <si>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</si>
  <si>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</si>
  <si>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</si>
  <si>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</si>
  <si>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</si>
  <si>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</si>
  <si>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</si>
  <si>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</si>
  <si>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</si>
  <si>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</si>
  <si>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</si>
  <si>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</si>
  <si>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</si>
  <si>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</si>
  <si>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</si>
  <si>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</si>
  <si>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</si>
  <si>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</si>
  <si>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</si>
  <si>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</si>
  <si>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</si>
  <si>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</si>
  <si>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</si>
  <si>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</si>
  <si>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</si>
  <si>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</si>
  <si>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</si>
  <si>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</si>
  <si>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</si>
  <si>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</si>
  <si>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</si>
  <si>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</si>
  <si>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</si>
  <si>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</si>
  <si>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</si>
  <si>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</si>
  <si>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</si>
  <si>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</si>
  <si>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</si>
  <si>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</si>
  <si>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</si>
  <si>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</si>
  <si>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</si>
  <si>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</si>
  <si>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</si>
  <si>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</si>
  <si>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</si>
  <si>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</si>
  <si>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</si>
  <si>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</si>
  <si>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</si>
  <si>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</si>
  <si>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</si>
  <si>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</si>
  <si>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</si>
  <si>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</si>
  <si>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</si>
  <si>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</si>
  <si>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</si>
  <si>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</si>
  <si>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</si>
  <si>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</si>
  <si>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</si>
  <si>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</si>
  <si>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</si>
  <si>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</si>
  <si>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</si>
  <si>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</si>
  <si>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</si>
  <si>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</si>
  <si>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</si>
  <si>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</si>
  <si>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</si>
  <si>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</si>
  <si>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</si>
  <si>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</si>
  <si>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</si>
  <si>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</si>
  <si>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</si>
  <si>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</si>
  <si>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</si>
  <si>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</si>
  <si>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</si>
  <si>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</si>
  <si>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</si>
  <si>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</si>
  <si>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</si>
  <si>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</si>
  <si>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</si>
  <si>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</si>
  <si>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</si>
  <si>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</si>
  <si>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</si>
  <si>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</si>
  <si>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</si>
  <si>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</si>
  <si>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</si>
  <si>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</si>
  <si>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</si>
  <si>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</si>
  <si>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</si>
  <si>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</si>
  <si>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</si>
  <si>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</si>
  <si>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</si>
  <si>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</si>
  <si>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</si>
  <si>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</si>
  <si>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</si>
  <si>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</si>
  <si>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</si>
  <si>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</si>
  <si>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</si>
  <si>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</si>
  <si>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</si>
  <si>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</si>
  <si>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</si>
  <si>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</si>
  <si>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</si>
  <si>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</si>
  <si>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</si>
  <si>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</si>
  <si>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</si>
  <si>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</si>
  <si>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</si>
  <si>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</si>
  <si>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</si>
  <si>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</si>
  <si>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</si>
  <si>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</si>
  <si>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</si>
  <si>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</si>
  <si>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</si>
  <si>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</si>
  <si>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</si>
  <si>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</si>
  <si>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</si>
  <si>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</si>
  <si>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</si>
  <si>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</si>
  <si>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</si>
  <si>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</si>
  <si>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</si>
  <si>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</si>
  <si>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</si>
  <si>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</si>
  <si>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</si>
  <si>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</si>
  <si>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</si>
  <si>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</si>
  <si>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</si>
  <si>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</si>
  <si>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</si>
  <si>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</si>
  <si>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</si>
  <si>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</si>
  <si>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</si>
  <si>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</si>
  <si>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</si>
  <si>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</si>
  <si>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</si>
  <si>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</si>
  <si>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</si>
  <si>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</si>
  <si>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</si>
  <si>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</si>
  <si>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</si>
  <si>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</si>
  <si>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</si>
  <si>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</si>
  <si>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</si>
  <si>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</si>
  <si>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</si>
  <si>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</si>
  <si>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</si>
  <si>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</si>
  <si>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</si>
  <si>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</si>
  <si>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</si>
  <si>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</si>
  <si>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</si>
  <si>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</si>
  <si>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</si>
  <si>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</si>
  <si>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</si>
  <si>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</si>
  <si>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</si>
  <si>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</si>
  <si>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</si>
  <si>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</si>
  <si>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</si>
  <si>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</si>
  <si>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</si>
  <si>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</si>
  <si>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</si>
  <si>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</si>
  <si>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</si>
  <si>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</si>
  <si>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</si>
  <si>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</si>
  <si>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</si>
  <si>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</si>
  <si>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</si>
  <si>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</si>
  <si>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</si>
  <si>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</si>
  <si>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</si>
  <si>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</si>
  <si>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</si>
  <si>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</si>
  <si>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</si>
  <si>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</si>
  <si>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</si>
  <si>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</si>
  <si>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</si>
  <si>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</si>
  <si>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</si>
  <si>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</si>
  <si>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</si>
  <si>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</si>
  <si>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</si>
  <si>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</si>
  <si>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</si>
  <si>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</si>
  <si>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</si>
  <si>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</si>
  <si>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</si>
  <si>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</si>
  <si>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</si>
  <si>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</si>
  <si>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</si>
  <si>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</si>
  <si>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</si>
  <si>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</si>
  <si>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</si>
  <si>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</si>
  <si>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</si>
  <si>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</si>
  <si>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</si>
  <si>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</si>
  <si>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</si>
  <si>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</si>
  <si>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</si>
  <si>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</si>
  <si>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</si>
  <si>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</si>
  <si>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</si>
  <si>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</si>
  <si>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</si>
  <si>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</si>
  <si>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</si>
  <si>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</si>
  <si>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</si>
  <si>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</si>
  <si>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</si>
  <si>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</si>
  <si>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</si>
  <si>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</si>
  <si>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</si>
  <si>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</si>
  <si>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</si>
  <si>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</si>
  <si>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</si>
  <si>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</si>
  <si>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</si>
  <si>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</si>
  <si>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</si>
  <si>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</si>
  <si>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</si>
  <si>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</si>
  <si>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</si>
  <si>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</si>
  <si>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</si>
  <si>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</si>
  <si>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</si>
  <si>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</si>
  <si>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</si>
  <si>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</si>
  <si>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</si>
  <si>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</si>
  <si>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</si>
  <si>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</si>
  <si>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</si>
  <si>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</si>
  <si>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</si>
  <si>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</si>
  <si>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</si>
  <si>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</si>
  <si>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</si>
  <si>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</si>
  <si>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</si>
  <si>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</si>
  <si>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</si>
  <si>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</si>
  <si>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</si>
  <si>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</si>
  <si>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</si>
  <si>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</si>
  <si>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</si>
  <si>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</si>
  <si>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</si>
  <si>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</si>
  <si>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</si>
  <si>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</si>
  <si>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</si>
  <si>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</si>
  <si>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</si>
  <si>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</si>
  <si>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</si>
  <si>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</si>
  <si>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</si>
  <si>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</si>
  <si>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</si>
  <si>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</si>
  <si>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</si>
  <si>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</si>
  <si>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</si>
  <si>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</si>
  <si>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</si>
  <si>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</si>
  <si>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</si>
  <si>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</si>
  <si>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</si>
  <si>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</si>
  <si>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</si>
  <si>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</si>
  <si>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</si>
  <si>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</si>
  <si>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</si>
  <si>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</si>
  <si>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</si>
  <si>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</si>
  <si>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</si>
  <si>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</si>
  <si>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</si>
  <si>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</si>
  <si>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</si>
  <si>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</si>
  <si>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</si>
  <si>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</si>
  <si>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</si>
  <si>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</si>
  <si>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</si>
  <si>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</si>
  <si>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</si>
  <si>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</si>
  <si>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</si>
  <si>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</si>
  <si>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</si>
  <si>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</si>
  <si>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</si>
  <si>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</si>
  <si>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</si>
  <si>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</si>
  <si>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</si>
  <si>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</si>
  <si>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</si>
  <si>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</si>
  <si>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</si>
  <si>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</si>
  <si>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</si>
  <si>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</si>
  <si>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</si>
  <si>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</si>
  <si>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</si>
  <si>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</si>
  <si>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</si>
  <si>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</si>
  <si>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</si>
  <si>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</si>
  <si>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</si>
  <si>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</si>
  <si>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</si>
  <si>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</si>
  <si>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</si>
  <si>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</si>
  <si>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</si>
  <si>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</si>
  <si>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</si>
  <si>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</si>
  <si>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</si>
  <si>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</si>
  <si>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</si>
  <si>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</si>
  <si>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</si>
  <si>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</si>
  <si>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</si>
  <si>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</si>
  <si>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</si>
  <si>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</si>
  <si>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</si>
  <si>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</si>
  <si>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</si>
  <si>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</si>
  <si>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</si>
  <si>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</si>
  <si>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</si>
  <si>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</si>
  <si>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</si>
  <si>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</si>
  <si>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</si>
  <si>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</si>
  <si>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</si>
  <si>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</si>
  <si>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</si>
  <si>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</si>
  <si>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</si>
  <si>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</si>
  <si>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</si>
  <si>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</si>
  <si>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</si>
  <si>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</si>
  <si>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</si>
  <si>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</si>
  <si>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</si>
  <si>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</si>
  <si>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</si>
  <si>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</si>
  <si>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</si>
  <si>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</si>
  <si>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</si>
  <si>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</si>
  <si>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</si>
  <si>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</si>
  <si>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</si>
  <si>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</si>
  <si>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</si>
  <si>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</si>
  <si>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</si>
  <si>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</si>
  <si>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</si>
  <si>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</si>
  <si>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</si>
  <si>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</si>
  <si>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</si>
  <si>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</si>
  <si>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</si>
  <si>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</si>
  <si>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</si>
  <si>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</si>
  <si>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</si>
  <si>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</si>
  <si>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</si>
  <si>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</si>
  <si>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</si>
  <si>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</si>
  <si>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</si>
  <si>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</si>
  <si>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</si>
  <si>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</si>
  <si>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</si>
  <si>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</si>
  <si>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</si>
  <si>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</si>
  <si>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</si>
  <si>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</si>
  <si>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</si>
  <si>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</si>
  <si>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</si>
  <si>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</si>
  <si>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</si>
  <si>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</si>
  <si>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</si>
  <si>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</si>
  <si>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</si>
  <si>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</si>
  <si>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</si>
  <si>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</si>
  <si>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</si>
  <si>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</si>
  <si>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</si>
  <si>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</si>
  <si>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</si>
  <si>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</si>
  <si>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</si>
  <si>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</si>
  <si>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</si>
  <si>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</si>
  <si>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</si>
  <si>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</si>
  <si>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</si>
  <si>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</si>
  <si>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</si>
  <si>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</si>
  <si>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</si>
  <si>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</si>
  <si>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</si>
  <si>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</si>
  <si>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</si>
  <si>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</si>
  <si>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</si>
  <si>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</si>
  <si>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</si>
  <si>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</si>
  <si>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</si>
  <si>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</si>
  <si>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</si>
  <si>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</si>
  <si>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</si>
  <si>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</si>
  <si>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</si>
  <si>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</si>
  <si>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</si>
  <si>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</si>
  <si>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</si>
  <si>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</si>
  <si>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</si>
  <si>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</si>
  <si>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</si>
  <si>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</si>
  <si>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</si>
  <si>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</si>
  <si>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</si>
  <si>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</si>
  <si>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</si>
  <si>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</si>
  <si>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</si>
  <si>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</si>
  <si>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</si>
  <si>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</si>
  <si>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</si>
  <si>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</si>
  <si>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</si>
  <si>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</si>
  <si>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</si>
  <si>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</si>
  <si>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</si>
  <si>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</si>
  <si>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</si>
  <si>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</si>
  <si>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</si>
  <si>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</si>
  <si>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</si>
  <si>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</si>
  <si>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</si>
  <si>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</si>
  <si>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</si>
  <si>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</si>
  <si>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</si>
  <si>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</si>
  <si>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</si>
  <si>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</si>
  <si>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</si>
  <si>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</si>
  <si>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</si>
  <si>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</si>
  <si>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</si>
  <si>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</si>
  <si>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</si>
  <si>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</si>
  <si>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</si>
  <si>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</si>
  <si>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</si>
  <si>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</si>
  <si>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</si>
  <si>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</si>
  <si>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</si>
  <si>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</si>
  <si>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</si>
  <si>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</si>
  <si>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</si>
  <si>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</si>
  <si>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</si>
  <si>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</si>
  <si>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</si>
  <si>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</si>
  <si>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</si>
  <si>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</si>
  <si>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</si>
  <si>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</si>
  <si>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</si>
  <si>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</si>
  <si>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</si>
  <si>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</si>
  <si>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</si>
  <si>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</si>
  <si>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</si>
  <si>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</si>
  <si>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</si>
  <si>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</si>
  <si>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</si>
  <si>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</si>
  <si>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</si>
  <si>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</si>
  <si>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</si>
  <si>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</si>
  <si>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</si>
  <si>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</si>
  <si>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</si>
  <si>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</si>
  <si>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</si>
  <si>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</si>
  <si>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</si>
  <si>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</si>
  <si>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</si>
  <si>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</si>
  <si>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</si>
  <si>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</si>
  <si>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</si>
  <si>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</si>
  <si>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</si>
  <si>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</si>
  <si>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</si>
  <si>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</si>
  <si>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</si>
  <si>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</si>
  <si>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</si>
  <si>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</si>
  <si>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</si>
  <si>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</si>
  <si>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</si>
  <si>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</si>
  <si>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</si>
  <si>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</si>
  <si>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</si>
  <si>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</si>
  <si>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</si>
  <si>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</si>
  <si>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</si>
  <si>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</si>
  <si>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</si>
  <si>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</si>
  <si>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</si>
  <si>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</si>
  <si>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</si>
  <si>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</si>
  <si>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</si>
  <si>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</si>
  <si>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</si>
  <si>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</si>
  <si>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</si>
  <si>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</si>
  <si>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</si>
  <si>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</si>
  <si>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</si>
  <si>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</si>
  <si>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</si>
  <si>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</si>
  <si>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</si>
  <si>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</si>
  <si>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</si>
  <si>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</si>
  <si>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</si>
  <si>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</si>
  <si>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</si>
  <si>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</si>
  <si>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</si>
  <si>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</si>
  <si>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</si>
  <si>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</si>
  <si>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</si>
  <si>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</si>
  <si>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</si>
  <si>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</si>
  <si>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</si>
  <si>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</si>
  <si>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</si>
  <si>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</si>
  <si>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</si>
  <si>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</si>
  <si>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</si>
  <si>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</si>
  <si>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</si>
  <si>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</si>
  <si>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</si>
  <si>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</si>
  <si>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</si>
  <si>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</si>
  <si>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</si>
  <si>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</si>
  <si>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</si>
  <si>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</si>
  <si>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</si>
  <si>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</si>
  <si>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</si>
  <si>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</si>
  <si>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</si>
  <si>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</si>
  <si>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</si>
  <si>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</si>
  <si>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</si>
  <si>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</si>
  <si>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</si>
  <si>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</si>
  <si>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</si>
  <si>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</si>
  <si>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</si>
  <si>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</si>
  <si>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</si>
  <si>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</si>
  <si>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</si>
  <si>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</si>
  <si>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</si>
  <si>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</si>
  <si>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</si>
  <si>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</si>
  <si>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</si>
  <si>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</si>
  <si>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</si>
  <si>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</si>
  <si>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</si>
  <si>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</si>
  <si>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</si>
  <si>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</si>
  <si>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</si>
  <si>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</si>
  <si>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</si>
  <si>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</si>
  <si>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</si>
  <si>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</si>
  <si>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</si>
  <si>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</si>
  <si>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</si>
  <si>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</si>
  <si>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</si>
  <si>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</si>
  <si>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</si>
  <si>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</si>
  <si>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</si>
  <si>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</si>
  <si>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</si>
  <si>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</si>
  <si>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</si>
  <si>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</si>
  <si>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</si>
  <si>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</si>
  <si>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</si>
  <si>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</si>
  <si>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</si>
  <si>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</si>
  <si>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</si>
  <si>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</si>
  <si>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</si>
  <si>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</si>
  <si>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</si>
  <si>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</si>
  <si>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</si>
  <si>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</si>
  <si>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</si>
  <si>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</si>
  <si>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</si>
  <si>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</si>
  <si>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</si>
  <si>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</si>
  <si>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</si>
  <si>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</si>
  <si>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</si>
  <si>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</si>
  <si>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</si>
  <si>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</si>
  <si>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</si>
  <si>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</si>
  <si>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</si>
  <si>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</si>
  <si>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</si>
  <si>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</si>
  <si>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</si>
  <si>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</si>
  <si>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</si>
  <si>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</si>
  <si>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</si>
  <si>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</si>
  <si>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</si>
  <si>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</si>
  <si>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</si>
  <si>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</si>
  <si>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</si>
  <si>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</si>
  <si>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</si>
  <si>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</si>
  <si>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</si>
  <si>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</si>
  <si>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</si>
  <si>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</si>
  <si>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</si>
  <si>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</si>
  <si>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</si>
  <si>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</si>
  <si>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</si>
  <si>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</si>
  <si>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</si>
  <si>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</si>
  <si>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</si>
  <si>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</si>
  <si>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</si>
  <si>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</si>
  <si>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</si>
  <si>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</si>
  <si>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</si>
  <si>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</si>
  <si>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</si>
  <si>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</si>
  <si>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</si>
  <si>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</si>
  <si>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</si>
  <si>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</si>
  <si>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</si>
  <si>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</si>
  <si>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</si>
  <si>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</si>
  <si>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</si>
  <si>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</si>
  <si>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</si>
  <si>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</si>
  <si>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</si>
  <si>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</si>
  <si>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</si>
  <si>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</si>
  <si>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</si>
  <si>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</si>
  <si>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</si>
  <si>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</si>
  <si>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</si>
  <si>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</si>
  <si>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</si>
  <si>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</si>
  <si>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</si>
  <si>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</si>
  <si>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</si>
  <si>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</si>
  <si>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</si>
  <si>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</si>
  <si>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</si>
  <si>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</si>
  <si>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</si>
  <si>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</si>
  <si>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</si>
  <si>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</si>
  <si>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</si>
  <si>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</si>
  <si>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</si>
  <si>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</si>
  <si>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</si>
  <si>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</si>
  <si>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</si>
  <si>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</si>
  <si>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</si>
  <si>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</si>
  <si>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</si>
  <si>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</si>
  <si>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</si>
  <si>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</si>
  <si>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</si>
  <si>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</si>
  <si>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</si>
  <si>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</si>
  <si>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</si>
  <si>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</si>
  <si>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</si>
  <si>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</si>
  <si>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</si>
  <si>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</si>
  <si>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</si>
  <si>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</si>
  <si>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</si>
  <si>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</si>
  <si>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</si>
  <si>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</si>
  <si>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</si>
  <si>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</si>
  <si>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</si>
  <si>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</si>
  <si>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</si>
  <si>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</si>
  <si>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</si>
  <si>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</si>
  <si>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</si>
  <si>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</si>
  <si>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</si>
  <si>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</si>
  <si>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</si>
  <si>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</si>
  <si>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</si>
  <si>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</si>
  <si>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</si>
  <si>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</si>
  <si>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</si>
  <si>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</si>
  <si>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</si>
  <si>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</si>
  <si>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</si>
  <si>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</si>
  <si>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</si>
  <si>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</si>
  <si>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</si>
  <si>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</si>
  <si>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</si>
  <si>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</si>
  <si>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</si>
  <si>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</si>
  <si>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</si>
  <si>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</si>
  <si>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</si>
  <si>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</si>
  <si>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</si>
  <si>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</si>
  <si>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</si>
  <si>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</si>
  <si>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</si>
  <si>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</si>
  <si>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</si>
  <si>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</si>
  <si>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</si>
  <si>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</si>
  <si>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</si>
  <si>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</si>
  <si>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</si>
  <si>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</si>
  <si>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</si>
  <si>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</si>
  <si>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</si>
  <si>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</si>
  <si>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</si>
  <si>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</si>
  <si>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</si>
  <si>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</si>
  <si>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</si>
  <si>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</si>
  <si>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</si>
  <si>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</si>
  <si>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</si>
  <si>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</si>
  <si>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</si>
  <si>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</si>
  <si>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</si>
  <si>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</si>
  <si>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</si>
  <si>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</si>
  <si>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</si>
  <si>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</si>
  <si>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</si>
  <si>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</si>
  <si>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</si>
  <si>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</si>
  <si>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</si>
  <si>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</si>
  <si>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</si>
  <si>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</si>
  <si>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</si>
  <si>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</si>
  <si>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</si>
  <si>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</si>
  <si>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</si>
  <si>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</si>
  <si>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</si>
  <si>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</si>
  <si>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</si>
  <si>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</si>
  <si>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</si>
  <si>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</si>
  <si>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</si>
  <si>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</si>
  <si>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</si>
  <si>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</si>
  <si>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</si>
  <si>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</si>
  <si>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</si>
  <si>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</si>
  <si>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</si>
  <si>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</si>
  <si>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</si>
  <si>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</si>
  <si>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</si>
  <si>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</si>
  <si>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</si>
  <si>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</si>
  <si>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</si>
  <si>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</si>
  <si>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</si>
  <si>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</si>
  <si>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</si>
  <si>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</si>
  <si>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</si>
  <si>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</si>
  <si>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</si>
  <si>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</si>
  <si>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</si>
  <si>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</si>
  <si>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</si>
  <si>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</si>
  <si>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</si>
  <si>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</si>
  <si>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</si>
  <si>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</si>
  <si>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</si>
  <si>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</si>
  <si>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</si>
  <si>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</si>
  <si>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</si>
  <si>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</si>
  <si>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</si>
  <si>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</si>
  <si>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</si>
  <si>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</si>
  <si>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</si>
  <si>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</si>
  <si>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</si>
  <si>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</si>
  <si>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</si>
  <si>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</si>
  <si>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</si>
  <si>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</si>
  <si>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</si>
  <si>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</si>
  <si>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</si>
  <si>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</si>
  <si>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</si>
  <si>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</si>
  <si>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</si>
  <si>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</si>
  <si>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</si>
  <si>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</si>
  <si>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</si>
  <si>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</si>
  <si>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</si>
  <si>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</si>
  <si>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</si>
  <si>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</si>
  <si>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</si>
  <si>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</si>
  <si>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</si>
  <si>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</si>
  <si>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</si>
  <si>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</si>
  <si>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</si>
  <si>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</si>
  <si>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</si>
  <si>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</si>
  <si>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</si>
  <si>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</si>
  <si>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</si>
  <si>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</si>
  <si>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</si>
  <si>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</si>
  <si>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</si>
  <si>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</si>
  <si>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</si>
  <si>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</si>
  <si>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</si>
  <si>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</si>
  <si>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</si>
  <si>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</si>
  <si>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</si>
  <si>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</si>
  <si>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</si>
  <si>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</si>
  <si>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</si>
  <si>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</si>
  <si>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</si>
  <si>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</si>
  <si>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</si>
  <si>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</si>
  <si>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</si>
  <si>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</si>
  <si>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</si>
  <si>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</si>
  <si>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</si>
  <si>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</si>
  <si>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</si>
  <si>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</si>
  <si>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</si>
  <si>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</si>
  <si>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</si>
  <si>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</si>
  <si>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</si>
  <si>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</si>
  <si>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</si>
  <si>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</si>
  <si>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</si>
  <si>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</si>
  <si>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</si>
  <si>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</si>
  <si>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</si>
  <si>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</si>
  <si>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</si>
  <si>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</si>
  <si>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</si>
  <si>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</si>
  <si>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</si>
  <si>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</si>
  <si>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</si>
  <si>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</si>
  <si>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</si>
  <si>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</si>
  <si>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</si>
  <si>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</si>
  <si>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</si>
  <si>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</si>
  <si>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</si>
  <si>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</si>
  <si>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</si>
  <si>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</si>
  <si>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</si>
  <si>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</si>
  <si>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</si>
  <si>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</si>
  <si>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</si>
  <si>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</si>
  <si>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</si>
  <si>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</si>
  <si>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</si>
  <si>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</si>
  <si>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</si>
  <si>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</si>
  <si>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</si>
  <si>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</si>
  <si>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</si>
  <si>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</si>
  <si>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</si>
  <si>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</si>
  <si>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</si>
  <si>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</si>
  <si>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</si>
  <si>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</si>
  <si>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</si>
  <si>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</si>
  <si>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</si>
  <si>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</si>
  <si>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</si>
  <si>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</si>
  <si>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</si>
  <si>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</si>
  <si>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</si>
  <si>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</si>
  <si>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</si>
  <si>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</si>
  <si>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</si>
  <si>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</si>
  <si>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</si>
  <si>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</si>
  <si>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</si>
  <si>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</si>
  <si>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</si>
  <si>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</si>
  <si>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</si>
  <si>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</si>
  <si>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</si>
  <si>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</si>
  <si>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</si>
  <si>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</si>
  <si>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</si>
  <si>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</si>
  <si>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</si>
  <si>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</si>
  <si>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</si>
  <si>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</si>
  <si>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</si>
  <si>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</si>
  <si>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</si>
  <si>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</si>
  <si>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</si>
  <si>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</si>
  <si>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</si>
  <si>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</si>
  <si>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</si>
  <si>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</si>
  <si>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</si>
  <si>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</si>
  <si>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</si>
  <si>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</si>
  <si>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</si>
  <si>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</si>
  <si>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</si>
  <si>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</si>
  <si>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</si>
  <si>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</si>
  <si>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</si>
  <si>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</si>
  <si>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</si>
  <si>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</si>
  <si>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</si>
  <si>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</si>
  <si>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</si>
  <si>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</si>
  <si>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</si>
  <si>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</si>
  <si>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</si>
  <si>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</si>
  <si>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</si>
  <si>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</si>
  <si>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</si>
  <si>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</si>
  <si>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</si>
  <si>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</si>
  <si>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</si>
  <si>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</si>
  <si>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</si>
  <si>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</si>
  <si>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</si>
  <si>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</si>
  <si>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</si>
  <si>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</si>
  <si>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</si>
  <si>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</si>
  <si>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</si>
  <si>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</si>
  <si>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</si>
  <si>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</si>
  <si>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</si>
  <si>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</si>
  <si>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</si>
  <si>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</si>
  <si>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</si>
  <si>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</si>
  <si>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</si>
  <si>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</si>
  <si>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</si>
  <si>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</si>
  <si>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</si>
  <si>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</si>
  <si>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</si>
  <si>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</si>
  <si>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</si>
  <si>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</si>
  <si>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</si>
  <si>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</si>
  <si>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</si>
  <si>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</si>
  <si>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</si>
  <si>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</si>
  <si>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</si>
  <si>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</si>
  <si>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</si>
  <si>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</si>
  <si>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</si>
  <si>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</si>
  <si>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</si>
  <si>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</si>
  <si>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</si>
  <si>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</si>
  <si>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</si>
  <si>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</si>
  <si>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</si>
  <si>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</si>
  <si>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</si>
  <si>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</si>
  <si>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</si>
  <si>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</si>
  <si>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</si>
  <si>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</si>
  <si>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</si>
  <si>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</si>
  <si>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</si>
  <si>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</si>
  <si>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</si>
  <si>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</si>
  <si>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</si>
  <si>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</si>
  <si>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</si>
  <si>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</si>
  <si>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</si>
  <si>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</si>
  <si>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</si>
  <si>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</si>
  <si>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</si>
  <si>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</si>
  <si>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</si>
  <si>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</si>
  <si>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</si>
  <si>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</si>
  <si>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</si>
  <si>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</si>
  <si>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</si>
  <si>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</si>
  <si>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</si>
  <si>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</si>
  <si>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</si>
  <si>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</si>
  <si>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</si>
  <si>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</si>
  <si>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</si>
  <si>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</si>
  <si>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</si>
  <si>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</si>
  <si>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</si>
  <si>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</si>
  <si>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</si>
  <si>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</si>
  <si>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</si>
  <si>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</si>
  <si>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</si>
  <si>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</si>
  <si>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</si>
  <si>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</si>
  <si>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</si>
  <si>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</si>
  <si>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</si>
  <si>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</si>
  <si>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</si>
  <si>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</si>
  <si>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</si>
  <si>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</si>
  <si>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</si>
  <si>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</si>
  <si>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</si>
  <si>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</si>
  <si>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</si>
  <si>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</si>
  <si>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</si>
  <si>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</si>
  <si>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</si>
  <si>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</si>
  <si>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</si>
  <si>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</si>
  <si>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</si>
  <si>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</si>
  <si>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</si>
  <si>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</si>
  <si>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</si>
  <si>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</si>
  <si>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</si>
  <si>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</si>
  <si>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</si>
  <si>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</si>
  <si>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</si>
  <si>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</si>
  <si>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</si>
  <si>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</si>
  <si>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</si>
  <si>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</si>
  <si>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</si>
  <si>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</si>
  <si>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</si>
  <si>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</si>
  <si>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</si>
  <si>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</si>
  <si>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</si>
  <si>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</si>
  <si>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</si>
  <si>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</si>
  <si>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</si>
  <si>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</si>
  <si>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</si>
  <si>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</si>
  <si>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</si>
  <si>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</si>
  <si>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</si>
  <si>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</si>
  <si>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</si>
  <si>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</si>
  <si>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</si>
  <si>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</si>
  <si>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</si>
  <si>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</si>
  <si>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</si>
  <si>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</si>
  <si>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</si>
  <si>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</si>
  <si>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</si>
  <si>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</si>
  <si>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</si>
  <si>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</si>
  <si>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</si>
  <si>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</si>
  <si>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</si>
  <si>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</si>
  <si>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</si>
  <si>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</si>
  <si>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</si>
  <si>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</si>
  <si>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</si>
  <si>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</si>
  <si>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</si>
  <si>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</si>
  <si>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</si>
  <si>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</si>
  <si>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</si>
  <si>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</si>
  <si>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</si>
  <si>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</si>
  <si>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</si>
  <si>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</si>
  <si>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</si>
  <si>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</si>
  <si>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</si>
  <si>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</si>
  <si>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</si>
  <si>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</si>
  <si>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</si>
  <si>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</si>
  <si>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</si>
  <si>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</si>
  <si>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</si>
  <si>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</si>
  <si>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</si>
  <si>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</si>
  <si>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</si>
  <si>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</si>
  <si>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</si>
  <si>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</si>
  <si>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</si>
  <si>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</si>
  <si>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</si>
  <si>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</si>
  <si>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</si>
  <si>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</si>
  <si>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</si>
  <si>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</si>
  <si>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</si>
  <si>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</si>
  <si>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</si>
  <si>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</si>
  <si>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</si>
  <si>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</si>
  <si>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</si>
  <si>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</si>
  <si>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</si>
  <si>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</si>
  <si>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</si>
  <si>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</si>
  <si>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</si>
  <si>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</si>
  <si>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</si>
  <si>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</si>
  <si>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</si>
  <si>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</si>
  <si>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</si>
  <si>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</si>
  <si>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</si>
  <si>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</si>
  <si>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</si>
  <si>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</si>
  <si>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</si>
  <si>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</si>
  <si>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</si>
  <si>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</si>
  <si>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</si>
  <si>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</si>
  <si>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</si>
  <si>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</si>
  <si>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</si>
  <si>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</si>
  <si>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</si>
  <si>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</si>
  <si>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</si>
  <si>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</si>
  <si>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</si>
  <si>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</si>
  <si>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</si>
  <si>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</si>
  <si>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</si>
  <si>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</si>
  <si>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</si>
  <si>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</si>
  <si>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</si>
  <si>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</si>
  <si>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</si>
  <si>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</si>
  <si>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</si>
  <si>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</si>
  <si>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</si>
  <si>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</si>
  <si>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</si>
  <si>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</si>
  <si>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</si>
  <si>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</si>
  <si>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</si>
  <si>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</si>
  <si>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</si>
  <si>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</si>
  <si>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</si>
  <si>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</si>
  <si>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</si>
  <si>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</si>
  <si>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</si>
  <si>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</si>
  <si>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</si>
  <si>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</si>
  <si>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</si>
  <si>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</si>
  <si>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</si>
  <si>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</si>
  <si>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</si>
  <si>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</si>
  <si>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</si>
  <si>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</si>
  <si>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</si>
  <si>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</si>
  <si>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</si>
  <si>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</si>
  <si>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</si>
  <si>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</si>
  <si>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</si>
  <si>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</si>
  <si>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</si>
  <si>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</si>
  <si>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</si>
  <si>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</si>
  <si>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</si>
  <si>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</si>
  <si>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</si>
  <si>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</si>
  <si>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</si>
  <si>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</si>
  <si>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</si>
  <si>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</si>
  <si>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</si>
  <si>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</si>
  <si>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</si>
  <si>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</si>
  <si>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</si>
  <si>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</si>
  <si>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</si>
  <si>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</si>
  <si>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</si>
  <si>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</si>
  <si>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</si>
  <si>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</si>
  <si>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</si>
  <si>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</si>
  <si>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</si>
  <si>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</si>
  <si>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</si>
  <si>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</si>
  <si>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</si>
  <si>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</si>
  <si>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</si>
  <si>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</si>
  <si>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</si>
  <si>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</si>
  <si>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</si>
  <si>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</si>
  <si>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</si>
  <si>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</si>
  <si>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</si>
  <si>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</si>
  <si>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</si>
  <si>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</si>
  <si>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</si>
  <si>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</si>
  <si>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</si>
  <si>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</si>
  <si>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</si>
  <si>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</si>
  <si>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</si>
  <si>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</si>
  <si>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</si>
  <si>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</si>
  <si>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</si>
  <si>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</si>
  <si>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</si>
  <si>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</si>
  <si>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</si>
  <si>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</si>
  <si>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</si>
  <si>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</si>
  <si>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</si>
  <si>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</si>
  <si>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</si>
  <si>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</si>
  <si>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</si>
  <si>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</si>
  <si>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</si>
  <si>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</si>
  <si>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</si>
  <si>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</si>
  <si>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</si>
  <si>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</si>
  <si>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</si>
  <si>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</si>
  <si>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</si>
  <si>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</si>
  <si>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</si>
  <si>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</si>
  <si>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</si>
  <si>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</si>
  <si>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</si>
  <si>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</si>
  <si>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</si>
  <si>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</si>
  <si>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</si>
  <si>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</si>
  <si>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</si>
  <si>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</si>
  <si>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</si>
  <si>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</si>
  <si>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</si>
  <si>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</si>
  <si>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</si>
  <si>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</si>
  <si>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</si>
  <si>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</si>
  <si>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</si>
  <si>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</si>
  <si>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</si>
  <si>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</si>
  <si>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</si>
  <si>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</si>
  <si>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</si>
  <si>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</si>
  <si>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</si>
  <si>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</si>
  <si>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</si>
  <si>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</si>
  <si>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</si>
  <si>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</si>
  <si>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</si>
  <si>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</si>
  <si>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</si>
  <si>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</si>
  <si>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</si>
  <si>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</si>
  <si>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</si>
  <si>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</si>
  <si>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</si>
  <si>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</si>
  <si>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</si>
  <si>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</si>
  <si>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</si>
  <si>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</si>
  <si>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</si>
  <si>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</si>
  <si>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</si>
  <si>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</si>
  <si>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</si>
  <si>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</si>
  <si>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</si>
  <si>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</si>
  <si>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</si>
  <si>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</si>
  <si>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</si>
  <si>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</si>
  <si>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</si>
  <si>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</si>
  <si>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</si>
  <si>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</si>
  <si>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</si>
  <si>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</si>
  <si>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</si>
  <si>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</si>
  <si>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</si>
  <si>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</si>
  <si>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</si>
  <si>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</si>
  <si>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</si>
  <si>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</si>
  <si>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</si>
  <si>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</si>
  <si>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</si>
  <si>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</si>
  <si>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</si>
  <si>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</si>
  <si>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</si>
  <si>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</si>
  <si>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</si>
  <si>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</si>
  <si>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</si>
  <si>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</si>
  <si>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</si>
  <si>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</si>
  <si>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</si>
  <si>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</si>
  <si>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</si>
  <si>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</si>
  <si>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</si>
  <si>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</si>
  <si>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</si>
  <si>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</si>
  <si>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</si>
  <si>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</si>
  <si>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</si>
  <si>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</si>
  <si>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</si>
  <si>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</si>
  <si>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</si>
  <si>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</si>
  <si>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</si>
  <si>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</si>
  <si>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</si>
  <si>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</si>
  <si>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</si>
  <si>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</si>
  <si>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</si>
  <si>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</si>
  <si>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</si>
  <si>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</si>
  <si>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</si>
  <si>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</si>
  <si>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</si>
  <si>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</si>
  <si>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</si>
  <si>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</si>
  <si>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</si>
  <si>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</si>
  <si>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</si>
  <si>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</si>
  <si>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</si>
  <si>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</si>
  <si>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</si>
  <si>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</si>
  <si>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</si>
  <si>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</si>
  <si>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</si>
  <si>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</si>
  <si>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</si>
  <si>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</si>
  <si>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</si>
  <si>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</si>
  <si>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</si>
  <si>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</si>
  <si>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</si>
  <si>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</si>
  <si>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</si>
  <si>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</si>
  <si>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</si>
  <si>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</si>
  <si>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</si>
  <si>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</si>
  <si>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</si>
  <si>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</si>
  <si>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</si>
  <si>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</si>
  <si>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</si>
  <si>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</si>
  <si>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</si>
  <si>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</si>
  <si>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</si>
  <si>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</si>
  <si>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</si>
  <si>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</si>
  <si>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</si>
  <si>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</si>
  <si>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</si>
  <si>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</si>
  <si>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</si>
  <si>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</si>
  <si>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</si>
  <si>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</si>
  <si>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</si>
  <si>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</si>
  <si>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</si>
  <si>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</si>
  <si>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</si>
  <si>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</si>
  <si>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</si>
  <si>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</si>
  <si>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</si>
  <si>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</si>
  <si>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</si>
  <si>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</si>
  <si>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</si>
  <si>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</si>
  <si>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</si>
  <si>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</si>
  <si>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</si>
  <si>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</si>
  <si>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</si>
  <si>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</si>
  <si>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</si>
  <si>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</si>
  <si>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</si>
  <si>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</si>
  <si>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</si>
  <si>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</si>
  <si>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</si>
  <si>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</si>
  <si>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</si>
  <si>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</si>
  <si>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</si>
  <si>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</si>
  <si>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</si>
  <si>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</si>
  <si>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</si>
  <si>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</si>
  <si>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</si>
  <si>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</si>
  <si>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</si>
  <si>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</si>
  <si>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</si>
  <si>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</si>
  <si>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</si>
  <si>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</si>
  <si>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</si>
  <si>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</si>
  <si>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</si>
  <si>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</si>
  <si>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</si>
  <si>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</si>
  <si>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</si>
  <si>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</si>
  <si>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</si>
  <si>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</si>
  <si>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</si>
  <si>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</si>
  <si>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</si>
  <si>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</si>
  <si>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</si>
  <si>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</si>
  <si>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</si>
  <si>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</si>
  <si>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</si>
  <si>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</si>
  <si>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</si>
  <si>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</si>
  <si>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</si>
  <si>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</si>
  <si>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</si>
  <si>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</si>
  <si>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</si>
  <si>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</si>
  <si>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</si>
  <si>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</si>
  <si>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</si>
  <si>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</si>
  <si>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</si>
  <si>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</si>
  <si>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</si>
  <si>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</si>
  <si>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</si>
  <si>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</si>
  <si>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</si>
  <si>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</si>
  <si>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</si>
  <si>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</si>
  <si>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</si>
  <si>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</si>
  <si>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</si>
  <si>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</si>
  <si>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</si>
  <si>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</si>
  <si>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</si>
  <si>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</si>
  <si>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</si>
  <si>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</si>
  <si>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</si>
  <si>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</si>
  <si>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</si>
  <si>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</si>
  <si>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</si>
  <si>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</si>
  <si>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</si>
  <si>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</si>
  <si>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</si>
  <si>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</si>
  <si>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</si>
  <si>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</si>
  <si>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</si>
  <si>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</si>
  <si>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</si>
  <si>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</si>
  <si>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</si>
  <si>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</si>
  <si>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</si>
  <si>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</si>
  <si>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</si>
  <si>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</si>
  <si>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</si>
  <si>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</si>
  <si>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</si>
  <si>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</si>
  <si>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</si>
  <si>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</si>
  <si>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</si>
  <si>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</si>
  <si>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</si>
  <si>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</si>
  <si>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</si>
  <si>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</si>
  <si>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</si>
  <si>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</si>
  <si>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</si>
  <si>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</si>
  <si>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</si>
  <si>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</si>
  <si>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</si>
  <si>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</si>
  <si>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</si>
  <si>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</si>
  <si>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</si>
  <si>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</si>
  <si>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</si>
  <si>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</si>
  <si>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</si>
  <si>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</si>
  <si>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</si>
  <si>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</si>
  <si>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</si>
  <si>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</si>
  <si>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</si>
  <si>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</si>
  <si>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</si>
  <si>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</si>
  <si>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</si>
  <si>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</si>
  <si>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</si>
  <si>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</si>
  <si>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</si>
  <si>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</si>
  <si>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</si>
  <si>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</si>
  <si>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</si>
  <si>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</si>
  <si>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</si>
  <si>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</si>
  <si>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</si>
  <si>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</si>
  <si>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</si>
  <si>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</si>
  <si>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</si>
  <si>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</si>
  <si>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</si>
  <si>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</si>
  <si>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</si>
  <si>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</si>
  <si>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</si>
  <si>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</si>
  <si>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</si>
  <si>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</si>
  <si>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</si>
  <si>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</si>
  <si>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</si>
  <si>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</si>
  <si>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</si>
  <si>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</si>
  <si>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</si>
  <si>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</si>
  <si>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</si>
  <si>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</si>
  <si>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</si>
  <si>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</si>
  <si>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</si>
  <si>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</si>
  <si>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</si>
  <si>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</si>
  <si>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</si>
  <si>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</si>
  <si>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</si>
  <si>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</si>
  <si>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</si>
  <si>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</si>
  <si>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</si>
  <si>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</si>
  <si>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</si>
  <si>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</si>
  <si>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</si>
  <si>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</si>
  <si>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</si>
  <si>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</si>
  <si>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</si>
  <si>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</si>
  <si>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</si>
  <si>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</si>
  <si>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</si>
  <si>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</si>
  <si>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</si>
  <si>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</si>
  <si>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</si>
  <si>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</si>
  <si>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</si>
  <si>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</si>
  <si>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</si>
  <si>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</si>
  <si>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</si>
  <si>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</si>
  <si>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</si>
  <si>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</si>
  <si>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</si>
  <si>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</si>
  <si>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</si>
  <si>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</si>
  <si>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</si>
  <si>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</si>
  <si>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</si>
  <si>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</si>
  <si>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</si>
  <si>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</si>
  <si>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</si>
  <si>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</si>
  <si>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</si>
  <si>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</si>
  <si>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</si>
  <si>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</si>
  <si>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</si>
  <si>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</si>
  <si>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</si>
  <si>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</si>
  <si>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</si>
  <si>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</si>
  <si>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</si>
  <si>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</si>
  <si>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</si>
  <si>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</si>
  <si>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</si>
  <si>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</si>
  <si>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</si>
  <si>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</si>
  <si>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</si>
  <si>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</si>
  <si>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</si>
  <si>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</si>
  <si>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</si>
  <si>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</si>
  <si>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</si>
  <si>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</si>
  <si>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</si>
  <si>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</si>
  <si>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</si>
  <si>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</si>
  <si>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</si>
  <si>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</si>
  <si>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</si>
  <si>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</si>
  <si>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</si>
  <si>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</si>
  <si>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</si>
  <si>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</si>
  <si>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</si>
  <si>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</si>
  <si>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</si>
  <si>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</si>
  <si>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</si>
  <si>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</si>
  <si>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</si>
  <si>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</si>
  <si>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</si>
  <si>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</si>
  <si>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</si>
  <si>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</si>
  <si>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</si>
  <si>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</si>
  <si>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</si>
  <si>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</si>
  <si>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</si>
  <si>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</si>
  <si>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</si>
  <si>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</si>
  <si>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</si>
  <si>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</si>
  <si>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</si>
  <si>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</si>
  <si>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</si>
  <si>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</si>
  <si>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</si>
  <si>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</si>
  <si>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</si>
  <si>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</si>
  <si>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</si>
  <si>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</si>
  <si>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</si>
  <si>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</si>
  <si>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</si>
  <si>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</si>
  <si>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</si>
  <si>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</si>
  <si>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</si>
  <si>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</si>
  <si>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</si>
  <si>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</si>
  <si>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</si>
  <si>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</si>
  <si>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</si>
  <si>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</si>
  <si>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</si>
  <si>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</si>
  <si>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</si>
  <si>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</si>
  <si>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</si>
  <si>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</si>
  <si>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</si>
  <si>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</si>
  <si>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</si>
  <si>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</si>
  <si>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</si>
  <si>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</si>
  <si>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</si>
  <si>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</si>
  <si>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</si>
  <si>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</si>
  <si>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</si>
  <si>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</si>
  <si>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</si>
  <si>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</si>
  <si>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</si>
  <si>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</si>
  <si>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</si>
  <si>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</si>
  <si>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</si>
  <si>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</si>
  <si>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</si>
  <si>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</si>
  <si>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</si>
  <si>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</si>
  <si>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</si>
  <si>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</si>
  <si>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</si>
  <si>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</si>
  <si>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</si>
  <si>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</si>
  <si>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</si>
  <si>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</si>
  <si>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</si>
  <si>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</si>
  <si>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</si>
  <si>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</si>
  <si>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</si>
  <si>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</si>
  <si>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</si>
  <si>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</si>
  <si>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</si>
  <si>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</si>
  <si>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</si>
  <si>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</si>
  <si>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</si>
  <si>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</si>
  <si>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</si>
  <si>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</si>
  <si>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</si>
  <si>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</si>
  <si>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</si>
  <si>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</si>
  <si>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</si>
  <si>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</si>
  <si>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</si>
  <si>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</si>
  <si>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</si>
  <si>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</si>
  <si>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</si>
  <si>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</si>
  <si>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</si>
  <si>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</si>
  <si>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</si>
  <si>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</si>
  <si>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</si>
  <si>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</si>
  <si>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</si>
  <si>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</si>
  <si>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</si>
  <si>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</si>
  <si>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</si>
  <si>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</si>
  <si>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</si>
  <si>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</si>
  <si>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</si>
  <si>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</si>
  <si>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</si>
  <si>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</si>
  <si>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</si>
  <si>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</si>
  <si>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</si>
  <si>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</si>
  <si>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</si>
  <si>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</si>
  <si>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</si>
  <si>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</si>
  <si>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</si>
  <si>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</si>
  <si>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</si>
  <si>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</si>
  <si>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</si>
  <si>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</si>
  <si>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</si>
  <si>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</si>
  <si>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</si>
  <si>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</si>
  <si>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</si>
  <si>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</si>
  <si>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</si>
  <si>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</si>
  <si>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</si>
  <si>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</si>
  <si>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</si>
  <si>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</si>
  <si>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</si>
  <si>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</si>
  <si>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</si>
  <si>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</si>
  <si>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</si>
  <si>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</si>
  <si>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</si>
  <si>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</si>
  <si>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</si>
  <si>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</si>
  <si>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</si>
  <si>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</si>
  <si>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</si>
  <si>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</si>
  <si>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</si>
  <si>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</si>
  <si>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</si>
  <si>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</si>
  <si>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</si>
  <si>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</si>
  <si>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</si>
  <si>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</si>
  <si>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</si>
  <si>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</si>
  <si>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</si>
  <si>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</si>
  <si>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</si>
  <si>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</si>
  <si>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</si>
  <si>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</si>
  <si>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</si>
  <si>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</si>
  <si>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</si>
  <si>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</si>
  <si>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</si>
  <si>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</si>
  <si>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</si>
  <si>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</si>
  <si>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</si>
  <si>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</si>
  <si>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</si>
  <si>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</si>
  <si>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</si>
  <si>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</si>
  <si>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</si>
  <si>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</si>
  <si>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</si>
  <si>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</si>
  <si>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</si>
  <si>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</si>
  <si>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</si>
  <si>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</si>
  <si>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</si>
  <si>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</si>
  <si>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</si>
  <si>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</si>
  <si>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</si>
  <si>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</si>
  <si>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</si>
  <si>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</si>
  <si>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</si>
  <si>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</si>
  <si>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</si>
  <si>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</si>
  <si>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</si>
  <si>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</si>
  <si>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</si>
  <si>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</si>
  <si>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</si>
  <si>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</si>
  <si>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</si>
  <si>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</si>
  <si>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</si>
  <si>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</si>
  <si>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</si>
  <si>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</si>
  <si>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</si>
  <si>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</si>
  <si>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</si>
  <si>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</si>
  <si>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</si>
  <si>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</si>
  <si>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</si>
  <si>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</si>
  <si>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</si>
  <si>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</si>
  <si>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</si>
  <si>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</si>
  <si>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</si>
  <si>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</si>
  <si>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</si>
  <si>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</si>
  <si>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</si>
  <si>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</si>
  <si>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</si>
  <si>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</si>
  <si>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</si>
  <si>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</si>
  <si>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</si>
  <si>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</si>
  <si>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</si>
  <si>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</si>
  <si>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</si>
  <si>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</si>
  <si>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</si>
  <si>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</si>
  <si>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</si>
  <si>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</si>
  <si>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</si>
  <si>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</si>
  <si>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</si>
  <si>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</si>
  <si>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</si>
  <si>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</si>
  <si>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</si>
  <si>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</si>
  <si>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</si>
  <si>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</si>
  <si>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</si>
  <si>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</si>
  <si>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</si>
  <si>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</si>
  <si>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</si>
  <si>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</si>
  <si>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</si>
  <si>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</si>
  <si>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</si>
  <si>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</si>
  <si>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</si>
  <si>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</si>
  <si>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</si>
  <si>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</si>
  <si>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</si>
  <si>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</si>
  <si>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</si>
  <si>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</si>
  <si>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</si>
  <si>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</si>
  <si>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</si>
  <si>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</si>
  <si>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</si>
  <si>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</si>
  <si>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</si>
  <si>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</si>
  <si>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</si>
  <si>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</si>
  <si>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</si>
  <si>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</si>
  <si>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</si>
  <si>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</si>
  <si>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</si>
  <si>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</si>
  <si>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</si>
  <si>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</si>
  <si>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</si>
  <si>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</si>
  <si>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</si>
  <si>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</si>
  <si>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</si>
  <si>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</si>
  <si>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</si>
  <si>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</si>
  <si>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</si>
  <si>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</si>
  <si>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</si>
  <si>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</si>
  <si>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</si>
  <si>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</si>
  <si>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</si>
  <si>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</si>
  <si>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</si>
  <si>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</si>
  <si>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</si>
  <si>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</si>
  <si>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</si>
  <si>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</si>
  <si>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</si>
  <si>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</si>
  <si>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</si>
  <si>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</si>
  <si>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</si>
  <si>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</si>
  <si>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</si>
  <si>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</si>
  <si>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</si>
  <si>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</si>
  <si>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</si>
  <si>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</si>
  <si>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</si>
  <si>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</si>
  <si>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</si>
  <si>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</si>
  <si>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</si>
  <si>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</si>
  <si>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</si>
  <si>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</si>
  <si>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</si>
  <si>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</si>
  <si>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</si>
  <si>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</si>
  <si>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</si>
  <si>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</si>
  <si>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</si>
  <si>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</si>
  <si>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</si>
  <si>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</si>
  <si>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</si>
  <si>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</si>
  <si>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</si>
  <si>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</si>
  <si>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</si>
  <si>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</si>
  <si>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</si>
  <si>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</si>
  <si>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</si>
  <si>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</si>
  <si>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</si>
  <si>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</si>
  <si>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</si>
  <si>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</si>
  <si>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</si>
  <si>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</si>
  <si>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</si>
  <si>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</si>
  <si>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</si>
  <si>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</si>
  <si>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</si>
  <si>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</si>
  <si>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</si>
  <si>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</si>
  <si>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</si>
  <si>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</si>
  <si>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</si>
  <si>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</si>
  <si>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</si>
  <si>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</si>
  <si>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</si>
  <si>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</si>
  <si>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</si>
  <si>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</si>
  <si>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</si>
  <si>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</si>
  <si>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</si>
  <si>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</si>
  <si>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</si>
  <si>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</si>
  <si>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</si>
  <si>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</si>
  <si>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</si>
  <si>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</si>
  <si>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</si>
  <si>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</si>
  <si>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</si>
  <si>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</si>
  <si>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</si>
  <si>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</si>
  <si>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</si>
  <si>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</si>
  <si>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</si>
  <si>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</si>
  <si>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</si>
  <si>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</si>
  <si>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</si>
  <si>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</si>
  <si>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</si>
  <si>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</si>
  <si>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</si>
  <si>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</si>
  <si>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</si>
  <si>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</si>
  <si>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</si>
  <si>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</si>
  <si>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</si>
  <si>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</si>
  <si>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</si>
  <si>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</si>
  <si>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</si>
  <si>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</si>
  <si>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</si>
  <si>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</si>
  <si>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</si>
  <si>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</si>
  <si>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</si>
  <si>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</si>
  <si>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</si>
  <si>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</si>
  <si>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</si>
  <si>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</si>
  <si>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</si>
  <si>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</si>
  <si>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</si>
  <si>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</si>
  <si>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</si>
  <si>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</si>
  <si>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</si>
  <si>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</si>
  <si>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</si>
  <si>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</si>
  <si>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</si>
  <si>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</si>
  <si>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</si>
  <si>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</si>
  <si>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</si>
  <si>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</si>
  <si>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</si>
  <si>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</si>
  <si>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</si>
  <si>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</si>
  <si>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</si>
  <si>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</si>
  <si>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</si>
  <si>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</si>
  <si>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</si>
  <si>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</si>
  <si>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</si>
  <si>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</si>
  <si>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</si>
  <si>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</si>
  <si>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</si>
  <si>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</si>
  <si>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</si>
  <si>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</si>
  <si>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</si>
  <si>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</si>
  <si>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</si>
  <si>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</si>
  <si>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</si>
  <si>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</si>
  <si>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</si>
  <si>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</si>
  <si>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</si>
  <si>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</si>
  <si>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</si>
  <si>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</si>
  <si>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</si>
  <si>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</si>
  <si>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</si>
  <si>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</si>
  <si>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</si>
  <si>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</si>
  <si>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</si>
  <si>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</si>
  <si>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</si>
  <si>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</si>
  <si>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</si>
  <si>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</si>
  <si>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</si>
  <si>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</si>
  <si>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</si>
  <si>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</si>
  <si>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</si>
  <si>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</si>
  <si>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</si>
  <si>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</si>
  <si>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</si>
  <si>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</si>
  <si>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</si>
  <si>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</si>
  <si>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</si>
  <si>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</si>
  <si>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</si>
  <si>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</si>
  <si>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</si>
  <si>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</si>
  <si>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</si>
  <si>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</si>
  <si>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</si>
  <si>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</si>
  <si>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</si>
  <si>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</si>
  <si>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</si>
  <si>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</si>
  <si>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</si>
  <si>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</si>
  <si>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</si>
  <si>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</si>
  <si>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</si>
  <si>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</si>
  <si>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</si>
  <si>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</si>
  <si>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</si>
  <si>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</si>
  <si>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</si>
  <si>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</si>
  <si>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</si>
  <si>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</si>
  <si>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</si>
  <si>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</si>
  <si>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</si>
  <si>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</si>
  <si>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</si>
  <si>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</si>
  <si>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</si>
  <si>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</si>
  <si>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</si>
  <si>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</si>
  <si>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</si>
  <si>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</si>
  <si>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</si>
  <si>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</si>
  <si>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</si>
  <si>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</si>
  <si>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</si>
  <si>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</si>
  <si>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</si>
  <si>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</si>
  <si>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</si>
  <si>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</si>
  <si>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</si>
  <si>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</si>
  <si>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</si>
  <si>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</si>
  <si>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</si>
  <si>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</si>
  <si>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</si>
  <si>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</si>
  <si>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</si>
  <si>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</si>
  <si>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</si>
  <si>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</si>
  <si>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</si>
  <si>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</si>
  <si>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</si>
  <si>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</si>
  <si>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</si>
  <si>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</si>
  <si>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</si>
  <si>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</si>
  <si>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</si>
  <si>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</si>
  <si>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</si>
  <si>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</si>
  <si>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</si>
  <si>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</si>
  <si>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</si>
  <si>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</si>
  <si>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</si>
  <si>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</si>
  <si>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</si>
  <si>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</si>
  <si>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</si>
  <si>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</si>
  <si>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</si>
  <si>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</si>
  <si>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</si>
  <si>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</si>
  <si>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</si>
  <si>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</si>
  <si>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</si>
  <si>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</si>
  <si>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</si>
  <si>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</si>
  <si>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</si>
  <si>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</si>
  <si>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</si>
  <si>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</si>
  <si>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</si>
  <si>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</si>
  <si>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</si>
  <si>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</si>
  <si>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</si>
  <si>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</si>
  <si>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</si>
  <si>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</si>
  <si>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</si>
  <si>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</si>
  <si>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</si>
  <si>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</si>
  <si>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</si>
  <si>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</si>
  <si>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</si>
  <si>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</si>
  <si>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</si>
  <si>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</si>
  <si>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</si>
  <si>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</si>
  <si>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</si>
  <si>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</si>
  <si>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</si>
  <si>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</si>
  <si>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</si>
  <si>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</si>
  <si>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</si>
  <si>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</si>
  <si>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</si>
  <si>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</si>
  <si>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</si>
  <si>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</si>
  <si>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</si>
  <si>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</si>
  <si>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</si>
  <si>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</si>
  <si>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</si>
  <si>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</si>
  <si>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</si>
  <si>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</si>
  <si>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</si>
  <si>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</si>
  <si>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</si>
  <si>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</si>
  <si>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</si>
  <si>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</si>
  <si>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</si>
  <si>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</si>
  <si>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</si>
  <si>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</si>
  <si>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</si>
  <si>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</si>
  <si>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</si>
  <si>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</si>
  <si>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</si>
  <si>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</si>
  <si>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</si>
  <si>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</si>
  <si>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</si>
  <si>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</si>
  <si>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</si>
  <si>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</si>
  <si>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</si>
  <si>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</si>
  <si>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</si>
  <si>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</si>
  <si>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</si>
  <si>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</si>
  <si>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</si>
  <si>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</si>
  <si>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</si>
  <si>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</si>
  <si>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</si>
  <si>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</si>
  <si>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</si>
  <si>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</si>
  <si>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</si>
  <si>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</si>
  <si>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</si>
  <si>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</si>
  <si>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</si>
  <si>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</si>
  <si>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</si>
  <si>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</si>
  <si>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</si>
  <si>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</si>
  <si>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</si>
  <si>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</si>
  <si>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</si>
  <si>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</si>
  <si>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</si>
  <si>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</si>
  <si>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</si>
  <si>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</si>
  <si>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</si>
  <si>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</si>
  <si>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</si>
  <si>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</si>
  <si>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</si>
  <si>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</si>
  <si>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</si>
  <si>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</si>
  <si>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</si>
  <si>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</si>
  <si>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</si>
  <si>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</si>
  <si>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</si>
  <si>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</si>
  <si>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</si>
  <si>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</si>
  <si>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</si>
  <si>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</si>
  <si>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</si>
  <si>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</si>
  <si>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</si>
  <si>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</si>
  <si>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</si>
  <si>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</si>
  <si>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</si>
  <si>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</si>
  <si>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</si>
  <si>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</si>
  <si>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</si>
  <si>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</si>
  <si>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</si>
  <si>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</si>
  <si>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</si>
  <si>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</si>
  <si>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</si>
  <si>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</si>
  <si>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</si>
  <si>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</si>
  <si>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</si>
  <si>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</si>
  <si>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</si>
  <si>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</si>
  <si>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</si>
  <si>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</si>
  <si>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</si>
  <si>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</si>
  <si>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</si>
  <si>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</si>
  <si>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</si>
  <si>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</si>
  <si>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</si>
  <si>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</si>
  <si>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</si>
  <si>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</si>
  <si>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</si>
  <si>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</si>
  <si>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</si>
  <si>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</si>
  <si>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</si>
  <si>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</si>
  <si>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</si>
  <si>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</si>
  <si>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</si>
  <si>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</si>
  <si>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</si>
  <si>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</si>
  <si>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</si>
  <si>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</si>
  <si>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</si>
  <si>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</si>
  <si>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</si>
  <si>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</si>
  <si>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</si>
  <si>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</si>
  <si>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</si>
  <si>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</si>
  <si>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</si>
  <si>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</si>
  <si>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</si>
  <si>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</si>
  <si>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</si>
  <si>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</si>
  <si>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</si>
  <si>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</si>
  <si>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</si>
  <si>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</si>
  <si>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</si>
  <si>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</si>
  <si>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</si>
  <si>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</si>
  <si>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</si>
  <si>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</si>
  <si>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</si>
  <si>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</si>
  <si>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</si>
  <si>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</si>
  <si>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</si>
  <si>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</si>
  <si>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</si>
  <si>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</si>
  <si>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</si>
  <si>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</si>
  <si>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</si>
  <si>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</si>
  <si>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</si>
  <si>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</si>
  <si>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</si>
  <si>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</si>
  <si>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</si>
  <si>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</si>
  <si>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</si>
  <si>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</si>
  <si>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</si>
  <si>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</si>
  <si>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</si>
  <si>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</si>
  <si>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</si>
  <si>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</si>
  <si>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</si>
  <si>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</si>
  <si>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</si>
  <si>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</si>
  <si>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</si>
  <si>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</si>
  <si>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</si>
  <si>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</si>
  <si>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</si>
  <si>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</si>
  <si>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</si>
  <si>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</si>
  <si>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</si>
  <si>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</si>
  <si>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</si>
  <si>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</si>
  <si>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</si>
  <si>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</si>
  <si>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</si>
  <si>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</si>
  <si>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</si>
  <si>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</si>
  <si>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</si>
  <si>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</si>
  <si>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</si>
  <si>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</si>
  <si>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</si>
  <si>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</si>
  <si>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</si>
  <si>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</si>
  <si>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</si>
  <si>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</si>
  <si>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</si>
  <si>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</si>
  <si>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</si>
  <si>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</si>
  <si>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</si>
  <si>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</si>
  <si>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</si>
  <si>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</si>
  <si>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</si>
  <si>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</si>
  <si>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</si>
  <si>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</si>
  <si>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</si>
  <si>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</si>
  <si>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</si>
  <si>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</si>
  <si>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</si>
  <si>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</si>
  <si>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</si>
  <si>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</si>
  <si>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</si>
  <si>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</si>
  <si>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</si>
  <si>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</si>
  <si>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</si>
  <si>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</si>
  <si>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</si>
  <si>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</si>
  <si>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</si>
  <si>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</si>
  <si>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</si>
  <si>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</si>
  <si>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</si>
  <si>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</si>
  <si>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</si>
  <si>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</si>
  <si>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</si>
  <si>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</si>
  <si>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</si>
  <si>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</si>
  <si>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</si>
  <si>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</si>
  <si>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</si>
  <si>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</si>
  <si>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</si>
  <si>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</si>
  <si>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</si>
  <si>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</si>
  <si>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</si>
  <si>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</si>
  <si>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</si>
  <si>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</si>
  <si>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</si>
  <si>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</si>
  <si>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</si>
  <si>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</si>
  <si>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</si>
  <si>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</si>
  <si>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</si>
  <si>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</si>
  <si>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</si>
  <si>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</si>
  <si>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</si>
  <si>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</si>
  <si>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</si>
  <si>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</si>
  <si>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</si>
  <si>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</si>
  <si>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</si>
  <si>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</si>
  <si>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</si>
  <si>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</si>
  <si>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</si>
  <si>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</si>
  <si>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</si>
  <si>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</si>
  <si>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</si>
  <si>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</si>
  <si>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</si>
  <si>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</si>
  <si>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</si>
  <si>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</si>
  <si>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</si>
  <si>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</si>
  <si>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</si>
  <si>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</si>
  <si>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</si>
  <si>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</si>
  <si>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</si>
  <si>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</si>
  <si>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</si>
  <si>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</si>
  <si>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</si>
  <si>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</si>
  <si>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</si>
  <si>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</si>
  <si>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</si>
  <si>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</si>
  <si>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</si>
  <si>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</si>
  <si>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</si>
  <si>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</si>
  <si>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</si>
  <si>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</si>
  <si>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</si>
  <si>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</si>
  <si>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</si>
  <si>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</si>
  <si>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</si>
  <si>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</si>
  <si>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</si>
  <si>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</si>
  <si>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</si>
  <si>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</si>
  <si>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</si>
  <si>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</si>
  <si>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</si>
  <si>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</si>
  <si>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</si>
  <si>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</si>
  <si>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</si>
  <si>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</si>
  <si>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</si>
  <si>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</si>
  <si>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</si>
  <si>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</si>
  <si>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</si>
  <si>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</si>
  <si>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</si>
  <si>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</si>
  <si>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</si>
  <si>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</si>
  <si>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</si>
  <si>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</si>
  <si>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</si>
  <si>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</si>
  <si>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</si>
  <si>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</si>
  <si>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</si>
  <si>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</si>
  <si>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</si>
  <si>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</si>
  <si>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</si>
  <si>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</si>
  <si>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</si>
  <si>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</si>
  <si>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</si>
  <si>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</si>
  <si>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</si>
  <si>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</si>
  <si>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</si>
  <si>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</si>
  <si>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</si>
  <si>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</si>
  <si>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</si>
  <si>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</si>
  <si>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</si>
  <si>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</si>
  <si>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</si>
  <si>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</si>
  <si>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</si>
  <si>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</si>
  <si>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</si>
  <si>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</si>
  <si>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</si>
  <si>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</si>
  <si>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</si>
  <si>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</si>
  <si>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</si>
  <si>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</si>
  <si>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</si>
  <si>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</si>
  <si>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</si>
  <si>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</si>
  <si>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</si>
  <si>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</si>
  <si>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</si>
  <si>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</si>
  <si>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</si>
  <si>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</si>
  <si>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</si>
  <si>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</si>
  <si>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</si>
  <si>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</si>
  <si>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</si>
  <si>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</si>
  <si>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</si>
  <si>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</si>
  <si>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</si>
  <si>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</si>
  <si>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</si>
  <si>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</si>
  <si>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</si>
  <si>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</si>
  <si>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</si>
  <si>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</si>
  <si>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</si>
  <si>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</si>
  <si>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</si>
  <si>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</si>
  <si>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</si>
  <si>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</si>
  <si>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</si>
  <si>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</si>
  <si>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</si>
  <si>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</si>
  <si>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</si>
  <si>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</si>
  <si>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</si>
  <si>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</si>
  <si>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</si>
  <si>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</si>
  <si>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</si>
  <si>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</si>
  <si>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</si>
  <si>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</si>
  <si>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</si>
  <si>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</si>
  <si>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</si>
  <si>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</si>
  <si>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</si>
  <si>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</si>
  <si>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</si>
  <si>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</si>
  <si>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</si>
  <si>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</si>
  <si>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</si>
  <si>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</si>
  <si>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</si>
  <si>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</si>
  <si>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</si>
  <si>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</si>
  <si>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</si>
  <si>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</si>
  <si>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</si>
  <si>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</si>
  <si>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</si>
  <si>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</si>
  <si>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</si>
  <si>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</si>
  <si>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</si>
  <si>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</si>
  <si>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</si>
  <si>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</si>
  <si>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</si>
  <si>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</si>
  <si>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</si>
  <si>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</si>
  <si>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</si>
  <si>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</si>
  <si>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</si>
  <si>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</si>
  <si>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</si>
  <si>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</si>
  <si>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</si>
  <si>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</si>
  <si>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</si>
  <si>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</si>
  <si>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</si>
  <si>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</si>
  <si>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</si>
  <si>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</si>
  <si>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</si>
  <si>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</si>
  <si>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</si>
  <si>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</si>
  <si>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</si>
  <si>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</si>
  <si>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</si>
  <si>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</si>
  <si>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</si>
  <si>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</si>
  <si>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</si>
  <si>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</si>
  <si>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</si>
  <si>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</si>
  <si>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</si>
  <si>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</si>
  <si>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</si>
  <si>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</si>
  <si>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</si>
  <si>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</si>
  <si>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</si>
  <si>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</si>
  <si>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</si>
  <si>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</si>
  <si>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</si>
  <si>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</si>
  <si>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</si>
  <si>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</si>
  <si>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</si>
  <si>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</si>
  <si>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</si>
  <si>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</si>
  <si>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</si>
  <si>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</si>
  <si>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</si>
  <si>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</si>
  <si>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</si>
  <si>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</si>
  <si>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</si>
  <si>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</si>
  <si>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</si>
  <si>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</si>
  <si>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</si>
  <si>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</si>
  <si>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</si>
  <si>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</si>
  <si>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</si>
  <si>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</si>
  <si>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</si>
  <si>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</si>
  <si>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</si>
  <si>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</si>
  <si>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</si>
  <si>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</si>
  <si>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</si>
  <si>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</si>
  <si>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</si>
  <si>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</si>
  <si>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</si>
  <si>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</si>
  <si>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</si>
  <si>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</si>
  <si>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</si>
  <si>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</si>
  <si>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</si>
  <si>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</si>
  <si>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</si>
  <si>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</si>
  <si>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</si>
  <si>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</si>
  <si>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</si>
  <si>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</si>
  <si>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</si>
  <si>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</si>
  <si>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</si>
  <si>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</si>
  <si>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</si>
  <si>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</si>
  <si>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</si>
  <si>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</si>
  <si>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</si>
  <si>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</si>
  <si>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</si>
  <si>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</si>
  <si>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</si>
  <si>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</si>
  <si>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</si>
  <si>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</si>
  <si>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</si>
  <si>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</si>
  <si>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</si>
  <si>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</si>
  <si>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</si>
  <si>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</si>
  <si>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</si>
  <si>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</si>
  <si>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</si>
  <si>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</si>
  <si>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</si>
  <si>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</si>
  <si>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</si>
  <si>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</si>
  <si>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</si>
  <si>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</si>
  <si>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</si>
  <si>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</si>
  <si>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</si>
  <si>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</si>
  <si>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</si>
  <si>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</si>
  <si>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</si>
  <si>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</si>
  <si>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</si>
  <si>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</si>
  <si>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</si>
  <si>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</si>
  <si>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</si>
  <si>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</si>
  <si>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</si>
  <si>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</si>
  <si>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</si>
  <si>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</si>
  <si>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</si>
  <si>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</si>
  <si>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</si>
  <si>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</si>
  <si>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</si>
  <si>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</si>
  <si>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</si>
  <si>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</si>
  <si>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</si>
  <si>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</si>
  <si>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</si>
  <si>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</si>
  <si>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</si>
  <si>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</si>
  <si>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</si>
  <si>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</si>
  <si>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</si>
  <si>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</si>
  <si>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</si>
  <si>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</si>
  <si>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</si>
  <si>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</si>
  <si>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</si>
  <si>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</si>
  <si>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</si>
  <si>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</si>
  <si>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</si>
  <si>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</si>
  <si>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</si>
  <si>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</si>
  <si>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</si>
  <si>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</si>
  <si>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</si>
  <si>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</si>
  <si>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</si>
  <si>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</si>
  <si>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</si>
  <si>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</si>
  <si>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</si>
  <si>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</si>
  <si>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</si>
  <si>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</si>
  <si>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</si>
  <si>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</si>
  <si>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</si>
  <si>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</si>
  <si>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</si>
  <si>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</si>
  <si>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</si>
  <si>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</si>
  <si>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</si>
  <si>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</si>
  <si>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</si>
  <si>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</si>
  <si>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</si>
  <si>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</si>
  <si>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</si>
  <si>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</si>
  <si>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</si>
  <si>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</si>
  <si>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</si>
  <si>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</si>
  <si>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</si>
  <si>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</si>
  <si>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</si>
  <si>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</si>
  <si>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</si>
  <si>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</si>
  <si>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</si>
  <si>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</si>
  <si>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</si>
  <si>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</si>
  <si>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</si>
  <si>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</si>
  <si>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</si>
  <si>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</si>
  <si>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</si>
  <si>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</si>
  <si>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</si>
  <si>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</si>
  <si>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</si>
  <si>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</si>
  <si>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</si>
  <si>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</si>
  <si>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</si>
  <si>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</si>
  <si>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</si>
  <si>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</si>
  <si>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</si>
  <si>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</si>
  <si>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</si>
  <si>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</si>
  <si>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</si>
  <si>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</si>
  <si>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</si>
  <si>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</si>
  <si>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</si>
  <si>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</si>
  <si>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</si>
  <si>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</si>
  <si>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</si>
  <si>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</si>
  <si>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</si>
  <si>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</si>
  <si>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</si>
  <si>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</si>
  <si>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</si>
  <si>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</si>
  <si>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</si>
  <si>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</si>
  <si>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</si>
  <si>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</si>
  <si>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</si>
  <si>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</si>
  <si>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</si>
  <si>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</si>
  <si>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</si>
  <si>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</si>
  <si>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</si>
  <si>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</si>
  <si>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</si>
  <si>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</si>
  <si>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</si>
  <si>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</si>
  <si>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</si>
  <si>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</si>
  <si>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</si>
  <si>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</si>
  <si>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</si>
  <si>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</si>
  <si>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</si>
  <si>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</si>
  <si>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</si>
  <si>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</si>
  <si>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</si>
  <si>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</si>
  <si>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</si>
  <si>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</si>
  <si>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</si>
  <si>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</si>
  <si>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</si>
  <si>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</si>
  <si>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</si>
  <si>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</si>
  <si>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</si>
  <si>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</si>
  <si>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</si>
  <si>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</si>
  <si>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</si>
  <si>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</si>
  <si>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</si>
  <si>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</si>
  <si>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</si>
  <si>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</si>
  <si>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</si>
  <si>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</si>
  <si>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</si>
  <si>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</si>
  <si>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</si>
  <si>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</si>
  <si>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</si>
  <si>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</si>
  <si>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</si>
  <si>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</si>
  <si>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</si>
  <si>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</si>
  <si>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</si>
  <si>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</si>
  <si>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</si>
  <si>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</si>
  <si>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</si>
  <si>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</si>
  <si>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</si>
  <si>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</si>
  <si>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</si>
  <si>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</si>
  <si>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</si>
  <si>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</si>
  <si>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</si>
  <si>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</si>
  <si>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</si>
  <si>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</si>
  <si>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</si>
  <si>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</si>
  <si>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</si>
  <si>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</si>
  <si>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</si>
  <si>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</si>
  <si>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</si>
  <si>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</si>
  <si>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</si>
  <si>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</si>
  <si>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</si>
  <si>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</si>
  <si>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</si>
  <si>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</si>
  <si>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</si>
  <si>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</si>
  <si>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</si>
  <si>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</si>
  <si>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</si>
  <si>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</si>
  <si>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</si>
  <si>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</si>
  <si>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</si>
  <si>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</si>
  <si>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</si>
  <si>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</si>
  <si>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</si>
  <si>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</si>
  <si>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</si>
  <si>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</si>
  <si>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</si>
  <si>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</si>
  <si>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</si>
  <si>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</si>
  <si>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</si>
  <si>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</si>
  <si>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</si>
  <si>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</si>
  <si>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</si>
  <si>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</si>
  <si>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</si>
  <si>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</si>
  <si>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</si>
  <si>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</si>
  <si>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</si>
  <si>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</si>
  <si>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</si>
  <si>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</si>
  <si>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</si>
  <si>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</si>
  <si>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</si>
  <si>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</si>
  <si>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</si>
  <si>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</si>
  <si>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</si>
  <si>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</si>
  <si>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</si>
  <si>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</si>
  <si>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</si>
  <si>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</si>
  <si>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</si>
  <si>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</si>
  <si>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</si>
  <si>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</si>
  <si>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</si>
  <si>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</si>
  <si>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</si>
  <si>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</si>
  <si>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</si>
  <si>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</si>
  <si>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</si>
  <si>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</si>
  <si>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</si>
  <si>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</si>
  <si>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</si>
  <si>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</si>
  <si>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</si>
  <si>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</si>
  <si>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</si>
  <si>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</si>
  <si>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</si>
  <si>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</si>
  <si>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</si>
  <si>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</si>
  <si>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</si>
  <si>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</si>
  <si>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</si>
  <si>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</si>
  <si>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</si>
  <si>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</si>
  <si>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</si>
  <si>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</si>
  <si>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</si>
  <si>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</si>
  <si>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</si>
  <si>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</si>
  <si>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</si>
  <si>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</si>
  <si>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</si>
  <si>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</si>
  <si>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</si>
  <si>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</si>
  <si>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</si>
  <si>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</si>
  <si>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</si>
  <si>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</si>
  <si>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</si>
  <si>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</si>
  <si>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</si>
  <si>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</si>
  <si>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</si>
  <si>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</si>
  <si>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</si>
  <si>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</si>
  <si>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</si>
  <si>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</si>
  <si>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</si>
  <si>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</si>
  <si>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</si>
  <si>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</si>
  <si>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</si>
  <si>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</si>
  <si>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</si>
  <si>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</si>
  <si>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</si>
  <si>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</si>
  <si>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</si>
  <si>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</si>
  <si>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</si>
  <si>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</si>
  <si>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</si>
  <si>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</si>
  <si>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</si>
  <si>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</si>
  <si>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</si>
  <si>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</si>
  <si>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</si>
  <si>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</si>
  <si>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</si>
  <si>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</si>
  <si>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</si>
  <si>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</si>
  <si>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</si>
  <si>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</si>
  <si>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</si>
  <si>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</si>
  <si>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</si>
  <si>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</si>
  <si>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</si>
  <si>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</si>
  <si>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</si>
  <si>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</si>
  <si>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</si>
  <si>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</si>
  <si>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</si>
  <si>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</si>
  <si>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</si>
  <si>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</si>
  <si>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</si>
  <si>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</si>
  <si>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</si>
  <si>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</si>
  <si>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</si>
  <si>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</si>
  <si>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</si>
  <si>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</si>
  <si>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</si>
  <si>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</si>
  <si>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</si>
  <si>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</si>
  <si>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</si>
  <si>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</si>
  <si>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</si>
  <si>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</si>
  <si>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</si>
  <si>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</si>
  <si>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</si>
  <si>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</si>
  <si>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</si>
  <si>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</si>
  <si>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</si>
  <si>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</si>
  <si>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</si>
  <si>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</si>
  <si>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</si>
  <si>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</si>
  <si>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</si>
  <si>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</si>
  <si>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</si>
  <si>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</si>
  <si>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</si>
  <si>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</si>
  <si>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</si>
  <si>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</si>
  <si>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</si>
  <si>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</si>
  <si>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</si>
  <si>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</si>
  <si>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</si>
  <si>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</si>
  <si>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</si>
  <si>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</si>
  <si>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</si>
  <si>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</si>
  <si>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</si>
  <si>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</si>
  <si>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</si>
  <si>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</si>
  <si>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</si>
  <si>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</si>
  <si>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</si>
  <si>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</si>
  <si>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</si>
  <si>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</si>
  <si>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</si>
  <si>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</si>
  <si>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</si>
  <si>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</si>
  <si>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</si>
  <si>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</si>
  <si>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</si>
  <si>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</si>
  <si>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</si>
  <si>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</si>
  <si>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</si>
  <si>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</si>
  <si>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</si>
  <si>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</si>
  <si>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</si>
  <si>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</si>
  <si>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</si>
  <si>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</si>
  <si>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</si>
  <si>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</si>
  <si>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</si>
  <si>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</si>
  <si>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</si>
  <si>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</si>
  <si>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</si>
  <si>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</si>
  <si>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</si>
  <si>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</si>
  <si>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</si>
  <si>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</si>
  <si>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</si>
  <si>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</si>
  <si>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</si>
  <si>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</si>
  <si>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</si>
  <si>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</si>
  <si>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</si>
  <si>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</si>
  <si>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</si>
  <si>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</si>
  <si>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</si>
  <si>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</si>
  <si>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</si>
  <si>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</si>
  <si>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</si>
  <si>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</si>
  <si>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</si>
  <si>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</si>
  <si>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</si>
  <si>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</si>
  <si>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</si>
  <si>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</si>
  <si>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</si>
  <si>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</si>
  <si>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</si>
  <si>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</si>
  <si>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</si>
  <si>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</si>
  <si>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</si>
  <si>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</si>
  <si>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</si>
  <si>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</si>
  <si>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</si>
  <si>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</si>
  <si>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</si>
  <si>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</si>
  <si>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</si>
  <si>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</si>
  <si>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</si>
  <si>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</si>
  <si>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</si>
  <si>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</si>
  <si>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</si>
  <si>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</si>
  <si>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</si>
  <si>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</si>
  <si>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</si>
  <si>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</si>
  <si>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</si>
  <si>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</si>
  <si>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</si>
  <si>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</si>
  <si>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</si>
  <si>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</si>
  <si>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</si>
  <si>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</si>
  <si>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</si>
  <si>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</si>
  <si>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</si>
  <si>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</si>
  <si>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</si>
  <si>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</si>
  <si>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</si>
  <si>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</si>
  <si>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</si>
  <si>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</si>
  <si>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</si>
  <si>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</si>
  <si>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</si>
  <si>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</si>
  <si>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</si>
  <si>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</si>
  <si>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</si>
  <si>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</si>
  <si>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</si>
  <si>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</si>
  <si>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</si>
  <si>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</si>
  <si>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</si>
  <si>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</si>
  <si>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</si>
  <si>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</si>
  <si>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</si>
  <si>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</si>
  <si>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</si>
  <si>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</si>
  <si>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</si>
  <si>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</si>
  <si>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</si>
  <si>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</si>
  <si>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</si>
  <si>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</si>
  <si>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</si>
  <si>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</si>
  <si>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</si>
  <si>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</si>
  <si>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</si>
  <si>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</si>
  <si>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</si>
  <si>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</si>
  <si>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</si>
  <si>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</si>
  <si>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</si>
  <si>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</si>
  <si>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</si>
  <si>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</si>
  <si>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</si>
  <si>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</si>
  <si>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</si>
  <si>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</si>
  <si>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</si>
  <si>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</si>
  <si>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</si>
  <si>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</si>
  <si>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</si>
  <si>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</si>
  <si>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</si>
  <si>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</si>
  <si>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</si>
  <si>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</si>
  <si>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</si>
  <si>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</si>
  <si>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</si>
  <si>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</si>
  <si>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</si>
  <si>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</si>
  <si>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</si>
  <si>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</si>
  <si>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</si>
  <si>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</si>
  <si>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</si>
  <si>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</si>
  <si>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</si>
  <si>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</si>
  <si>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</si>
  <si>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</si>
  <si>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</si>
  <si>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</si>
  <si>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</si>
  <si>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</si>
  <si>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</si>
  <si>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</si>
  <si>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</si>
  <si>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</si>
  <si>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</si>
  <si>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</si>
  <si>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</si>
  <si>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</si>
  <si>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</si>
  <si>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</si>
  <si>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</si>
  <si>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</si>
  <si>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</si>
  <si>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</si>
  <si>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</si>
  <si>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</si>
  <si>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</si>
  <si>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</si>
  <si>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</si>
  <si>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</si>
  <si>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</si>
  <si>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</si>
  <si>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</si>
  <si>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</si>
  <si>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</si>
  <si>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</si>
  <si>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</si>
  <si>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</si>
  <si>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</si>
  <si>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</si>
  <si>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</si>
  <si>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</si>
  <si>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</si>
  <si>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</si>
  <si>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</si>
  <si>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</si>
  <si>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</si>
  <si>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</si>
  <si>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</si>
  <si>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</si>
  <si>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</si>
  <si>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</si>
  <si>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</si>
  <si>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</si>
  <si>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</si>
  <si>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</si>
  <si>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</si>
  <si>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</si>
  <si>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</si>
  <si>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</si>
  <si>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</si>
  <si>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</si>
  <si>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</si>
  <si>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</si>
  <si>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</si>
  <si>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</si>
  <si>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</si>
  <si>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</si>
  <si>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</si>
  <si>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</si>
  <si>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</si>
  <si>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</si>
  <si>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</si>
  <si>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</si>
  <si>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</si>
  <si>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</si>
  <si>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</si>
  <si>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</si>
  <si>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</si>
  <si>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</si>
  <si>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</si>
  <si>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</si>
  <si>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</si>
  <si>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</si>
  <si>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</si>
  <si>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</si>
  <si>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</si>
  <si>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</si>
  <si>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</si>
  <si>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</si>
  <si>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</si>
  <si>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</si>
  <si>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</si>
  <si>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</si>
  <si>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</si>
  <si>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</si>
  <si>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</si>
  <si>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</si>
  <si>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</si>
  <si>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</si>
  <si>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</si>
  <si>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</si>
  <si>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</si>
  <si>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</si>
  <si>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</si>
  <si>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</si>
  <si>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</si>
  <si>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</si>
  <si>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</si>
  <si>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</si>
  <si>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</si>
  <si>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</si>
  <si>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</si>
  <si>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</si>
  <si>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</si>
  <si>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</si>
  <si>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</si>
  <si>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</si>
  <si>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</si>
  <si>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</si>
  <si>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</si>
  <si>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</si>
  <si>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</si>
  <si>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</si>
  <si>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</si>
  <si>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</si>
  <si>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</si>
  <si>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</si>
  <si>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</si>
  <si>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</si>
  <si>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</si>
  <si>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</si>
  <si>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</si>
  <si>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</si>
  <si>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</si>
  <si>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</si>
  <si>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</si>
  <si>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</si>
  <si>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</si>
  <si>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</si>
  <si>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</si>
  <si>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</si>
  <si>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</si>
  <si>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</si>
  <si>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</si>
  <si>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</si>
  <si>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</si>
  <si>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</si>
  <si>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</si>
  <si>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</si>
  <si>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</si>
  <si>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</si>
  <si>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</si>
  <si>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</si>
  <si>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</si>
  <si>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</si>
  <si>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</si>
  <si>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</si>
  <si>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</si>
  <si>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</si>
  <si>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</si>
  <si>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</si>
  <si>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</si>
  <si>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</si>
  <si>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</si>
  <si>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</si>
  <si>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</si>
  <si>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</si>
  <si>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</si>
  <si>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</si>
  <si>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</si>
  <si>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</si>
  <si>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</si>
  <si>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</si>
  <si>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</si>
  <si>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</si>
  <si>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</si>
  <si>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</si>
  <si>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</si>
  <si>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</si>
  <si>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</si>
  <si>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</si>
  <si>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</si>
  <si>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</si>
  <si>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</si>
  <si>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</si>
  <si>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</si>
  <si>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</si>
  <si>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</si>
  <si>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</si>
  <si>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</si>
  <si>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</si>
  <si>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</si>
  <si>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</si>
  <si>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</si>
  <si>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</si>
  <si>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</si>
  <si>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</si>
  <si>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</si>
  <si>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</si>
  <si>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</si>
  <si>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</si>
  <si>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</si>
  <si>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</si>
  <si>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</si>
  <si>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</si>
  <si>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</si>
  <si>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</si>
  <si>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</si>
  <si>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</si>
  <si>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</si>
  <si>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</si>
  <si>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</si>
  <si>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</si>
  <si>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</si>
  <si>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</si>
  <si>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</si>
  <si>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</si>
  <si>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</si>
  <si>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</si>
  <si>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</si>
  <si>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</si>
  <si>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</si>
  <si>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</si>
  <si>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</si>
  <si>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</si>
  <si>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</si>
  <si>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</si>
  <si>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</si>
  <si>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</si>
  <si>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</si>
  <si>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</si>
  <si>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</si>
  <si>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</si>
  <si>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</si>
  <si>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</si>
  <si>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</si>
  <si>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</si>
  <si>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</si>
  <si>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</si>
  <si>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</si>
  <si>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</si>
  <si>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</si>
  <si>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</si>
  <si>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</si>
  <si>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</si>
  <si>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</si>
  <si>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</si>
  <si>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</si>
  <si>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</si>
  <si>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</si>
  <si>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</si>
  <si>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</si>
  <si>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</si>
  <si>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</si>
  <si>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</si>
  <si>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</si>
  <si>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</si>
  <si>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</si>
  <si>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</si>
  <si>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</si>
  <si>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</si>
  <si>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</si>
  <si>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</si>
  <si>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</si>
  <si>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</si>
  <si>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</si>
  <si>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</si>
  <si>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</si>
  <si>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</si>
  <si>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</si>
  <si>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</si>
  <si>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</si>
  <si>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</si>
  <si>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</si>
  <si>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</si>
  <si>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</si>
  <si>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</si>
  <si>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</si>
  <si>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</si>
  <si>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</si>
  <si>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</si>
  <si>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</si>
  <si>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</si>
  <si>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</si>
  <si>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</si>
  <si>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</si>
  <si>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</si>
  <si>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</si>
  <si>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</si>
  <si>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</si>
  <si>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</si>
  <si>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</si>
  <si>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</si>
  <si>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</si>
  <si>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</si>
  <si>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</si>
  <si>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</si>
  <si>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</si>
  <si>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</si>
  <si>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</si>
  <si>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</si>
  <si>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</si>
  <si>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</si>
  <si>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</si>
  <si>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</si>
  <si>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</si>
  <si>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</si>
  <si>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</si>
  <si>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</si>
  <si>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</si>
  <si>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</si>
  <si>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</si>
  <si>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</si>
  <si>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</si>
  <si>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</si>
  <si>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</si>
  <si>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</si>
  <si>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</si>
  <si>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</si>
  <si>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</si>
  <si>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</si>
  <si>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</si>
  <si>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</si>
  <si>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</si>
  <si>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</si>
  <si>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</si>
  <si>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</si>
  <si>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</si>
  <si>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</si>
  <si>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</si>
  <si>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</si>
  <si>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</si>
  <si>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</si>
  <si>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</si>
  <si>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</si>
  <si>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</si>
  <si>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</si>
  <si>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</si>
  <si>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</si>
  <si>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</si>
  <si>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</si>
  <si>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</si>
  <si>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</si>
  <si>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</si>
  <si>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</si>
  <si>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</si>
  <si>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</si>
  <si>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</si>
  <si>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</si>
  <si>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</si>
  <si>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</si>
  <si>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</si>
  <si>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</si>
  <si>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</si>
  <si>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</si>
  <si>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</si>
  <si>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</si>
  <si>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</si>
  <si>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</si>
  <si>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</si>
  <si>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</si>
  <si>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</si>
  <si>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</si>
  <si>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</si>
  <si>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</si>
  <si>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</si>
  <si>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</si>
  <si>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</si>
  <si>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</si>
  <si>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</si>
  <si>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</si>
  <si>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</si>
  <si>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</si>
  <si>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</si>
  <si>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</si>
  <si>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</si>
  <si>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</si>
  <si>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</si>
  <si>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</si>
  <si>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</si>
  <si>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</si>
  <si>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</si>
  <si>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</si>
  <si>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</si>
  <si>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</si>
  <si>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</si>
  <si>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</si>
  <si>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</si>
  <si>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</si>
  <si>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</si>
  <si>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</si>
  <si>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</si>
  <si>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</si>
  <si>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</si>
  <si>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</si>
  <si>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</si>
  <si>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</si>
  <si>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</si>
  <si>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</si>
  <si>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</si>
  <si>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</si>
  <si>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</si>
  <si>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</si>
  <si>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</si>
  <si>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</si>
  <si>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</si>
  <si>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</si>
  <si>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</si>
  <si>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</si>
  <si>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</si>
  <si>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</si>
  <si>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</si>
  <si>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</si>
  <si>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</si>
  <si>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</si>
  <si>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</si>
  <si>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</si>
  <si>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</si>
  <si>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</si>
  <si>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</si>
  <si>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</si>
  <si>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</si>
  <si>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</si>
  <si>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</si>
  <si>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</si>
  <si>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</si>
  <si>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</si>
  <si>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</si>
  <si>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</si>
  <si>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</si>
  <si>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</si>
  <si>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</si>
  <si>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</si>
  <si>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</si>
  <si>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</si>
  <si>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</si>
  <si>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</si>
  <si>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</si>
  <si>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</si>
  <si>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</si>
  <si>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</si>
  <si>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</si>
  <si>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</si>
  <si>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</si>
  <si>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</si>
  <si>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</si>
  <si>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</si>
  <si>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</si>
  <si>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</si>
  <si>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</si>
  <si>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</si>
  <si>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</si>
  <si>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</si>
  <si>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</si>
  <si>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</si>
  <si>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</si>
  <si>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</si>
  <si>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</si>
  <si>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</si>
  <si>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</si>
  <si>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</si>
  <si>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</si>
  <si>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</si>
  <si>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</si>
  <si>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</si>
  <si>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</si>
  <si>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</si>
  <si>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</si>
  <si>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</si>
  <si>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</si>
  <si>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</si>
  <si>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</si>
  <si>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</si>
  <si>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</si>
  <si>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</si>
  <si>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</si>
  <si>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</si>
  <si>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</si>
  <si>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</si>
  <si>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</si>
  <si>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</si>
  <si>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</si>
  <si>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</si>
  <si>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</si>
  <si>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</si>
  <si>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</si>
  <si>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</si>
  <si>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</si>
  <si>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</si>
  <si>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</si>
  <si>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</si>
  <si>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</si>
  <si>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</si>
  <si>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</si>
  <si>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</si>
  <si>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</si>
  <si>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</si>
  <si>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</si>
  <si>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</si>
  <si>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</si>
  <si>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</si>
  <si>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</si>
  <si>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</si>
  <si>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</si>
  <si>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</si>
  <si>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</si>
  <si>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</si>
  <si>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</si>
  <si>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</si>
  <si>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</si>
  <si>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</si>
  <si>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</si>
  <si>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</si>
  <si>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</si>
  <si>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</si>
  <si>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</si>
  <si>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</si>
  <si>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</si>
  <si>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</si>
  <si>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</si>
  <si>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</si>
  <si>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</si>
  <si>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</si>
  <si>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</si>
  <si>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</si>
  <si>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</si>
  <si>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</si>
  <si>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</si>
  <si>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</si>
  <si>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</si>
  <si>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</si>
  <si>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</si>
  <si>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</si>
  <si>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</si>
  <si>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</si>
  <si>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</si>
  <si>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</si>
  <si>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</si>
  <si>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</si>
  <si>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</si>
  <si>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</si>
  <si>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</si>
  <si>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</si>
  <si>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</si>
  <si>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</si>
  <si>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</si>
  <si>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</si>
  <si>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</si>
  <si>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</si>
  <si>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</si>
  <si>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</si>
  <si>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</si>
  <si>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</si>
  <si>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</si>
  <si>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</si>
  <si>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</si>
  <si>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</si>
  <si>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</si>
  <si>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</si>
  <si>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</si>
  <si>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</si>
  <si>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</si>
  <si>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</si>
  <si>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</si>
  <si>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</si>
  <si>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</si>
  <si>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</si>
  <si>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PCM-20251206-00000573</t>
  </si>
  <si>
    <t>SHIR0227</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</si>
  <si>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</si>
  <si>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</si>
  <si>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</si>
  <si>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</si>
  <si>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</si>
  <si>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</si>
  <si>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</si>
  <si>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</si>
  <si>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</si>
  <si>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</si>
  <si>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</si>
  <si>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</si>
  <si>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</si>
  <si>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</si>
  <si>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PCM-20251206-00000617</t>
  </si>
  <si>
    <t>EM Team on the way ETA: 40 Mins</t>
  </si>
  <si>
    <t>PCM-20251206-00000621</t>
  </si>
  <si>
    <t>EM Team on the way ETA: 30 Mins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</si>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</sst>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5" totalsRowShown="0" headerRowDxfId="29" dataDxfId="28" headerRowBorderDxfId="26" tableBorderDxfId="27">
  <autoFilter ref="A1:L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334.47033368055418</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5.0704050925560296E-2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45997.41875960648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45997.41875960648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45997.41875960648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45997.41875960648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45997.41875960648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45997.41875960648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45997.41875960648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45997.41875960648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45997.41875960648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45997.41875960648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45997.41875960648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45997.41875960648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45997.41875960648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45997.41875960648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45997.41875960648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45997.41875960648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45997.41875960648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45997.41875960648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45997.41875960648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45997.41875960648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45997.41875960648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45997.41875960648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45997.41875960648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45997.41875960648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45997.41875960648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45997.41875960648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45997.41875960648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45997.41875960648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45997.41875960648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45997.41875960648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45997.41875960648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45997.41875960648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45997.41875960648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45997.41875960648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45997.41875960648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45997.41875960648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45997.41875960648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45997.41875960648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45997.41875960648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45997.41875960648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45997.41875960648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45997.41875960648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45997.41875960648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45997.41875960648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45997.41875960648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45997.41875960648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45997.41875960648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45997.41875960648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45997.41875960648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45997.41875960648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45997.41875960648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45997.41875960648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45997.41875960648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45997.41875960648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45997.41875960648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45997.41875960648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45997.41875960648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45997.41875960648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45997.41875960648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45997.41875960648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45997.41875960648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45997.41875960648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45997.41875960648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45997.41875960648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45997.41875960648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45997.41875960648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45997.41875960648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45997.41875960648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45997.41875960648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45997.41875960648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45997.41875960648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45997.41875960648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45997.41875960648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45997.41875960648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45997.41875960648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45997.41875960648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45997.41875960648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45997.41875960648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45997.41875960648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45997.41875960648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45997.41875960648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45997.41875960648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45997.41875960648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45997.41875960648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45997.41875960648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45997.41875960648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45997.41875960648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45997.41875960648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45997.41875960648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45997.41875960648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45997.41875960648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45997.41875960648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45997.41875960648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45997.41875960648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45997.41875960648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45997.41875960648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45997.41875960648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45997.41875960648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45997.41875960648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45997.41875960648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45997.41875960648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45997.41875960648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45997.41875960648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45997.41875960648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45997.41875960648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45997.41875960648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45997.41875960648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45997.41875960648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45997.41875960648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45997.41875960648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45997.41875960648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45997.41875960648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45997.41875960648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45997.41875960648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45997.41875960648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45997.41875960648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45997.41875960648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45997.41875960648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45997.41875960648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45997.41875960648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45997.41875960648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45997.41875960648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45997.41875960648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45997.41875960648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45997.41875960648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45997.41875960648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45997.41875960648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45997.41875960648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45997.41875960648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45997.41875960648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45997.41875960648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45997.41875960648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45997.41875960648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45997.41875960648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45997.41875960648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45997.41875960648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45997.41875960648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45997.41875960648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45997.41875960648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45997.41875960648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45997.41875960648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45997.41875960648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45997.41875960648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45997.41875960648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45997.41875960648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45997.41875960648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45997.41875960648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45997.41875960648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45997.41875960648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45997.41875960648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45997.41875960648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45997.41875960648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45997.41875960648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45997.41875960648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45997.41875960648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45997.41875960648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45997.41875960648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45997.41875960648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45997.41875960648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45997.41875960648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45997.41875960648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45997.41875960648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45997.41875960648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45997.41875960648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45997.41875960648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45997.41875960648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45997.41875960648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45997.41875960648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45997.41875960648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45997.41875960648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45997.41875960648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45997.41875960648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45997.41875960648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45997.41875960648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45997.41875960648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45997.41875960648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45997.41875960648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45997.41875960648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45997.41875960648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45997.41875960648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45997.41875960648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45997.41875960648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45997.41875960648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45997.41875960648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45997.41875960648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45997.41875960648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45997.41875960648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45997.41875960648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45997.41875960648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45997.41875960648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45997.41875960648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45997.41875960648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45997.41875960648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172.41892164351884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13.031340624998847</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6.2660069444973487E-2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18" t="s">
        <v>9976</v>
      </c>
      <c r="E6" s="97" t="s">
        <v>39119</v>
      </c>
      <c r="F6" s="98">
        <v>45997.395358796297</v>
      </c>
      <c r="G6" s="99">
        <f ca="1">IFERROR(NOW()-F6,"-")</f>
        <v>2.3400810183375143E-2</v>
      </c>
      <c r="H6" s="155">
        <v>45997.389201388891</v>
      </c>
      <c r="I6" s="18" t="str">
        <f>IFERROR(VLOOKUP(D6,DB!A:F,6,0),"")</f>
        <v>SCECO</v>
      </c>
      <c r="J6" s="18" t="str">
        <f>IFERROR(VLOOKUP(D6,DB!A:G,7,0),"")</f>
        <v>Good</v>
      </c>
      <c r="K6" s="19"/>
      <c r="L6" s="18" t="str">
        <f>IFERROR(VLOOKUP(D6,DB!A:I,9,0),"")</f>
        <v>Latis</v>
      </c>
    </row>
    <row r="7" spans="1:12" ht="31.5" customHeight="1">
      <c r="A7" s="96" t="s">
        <v>39122</v>
      </c>
      <c r="B7" s="18" t="str">
        <f>IFERROR(VLOOKUP(D7,DB!A:K,11,0),"")</f>
        <v>R2</v>
      </c>
      <c r="C7" s="18">
        <v>1</v>
      </c>
      <c r="D7" s="18" t="s">
        <v>22241</v>
      </c>
      <c r="E7" s="97" t="s">
        <v>39119</v>
      </c>
      <c r="F7" s="98">
        <v>45997.388298611113</v>
      </c>
      <c r="G7" s="99">
        <f ca="1">IFERROR(NOW()-F7,"-")</f>
        <v>3.0460879628662951E-2</v>
      </c>
      <c r="H7" s="98">
        <v>45997.358344907407</v>
      </c>
      <c r="I7" s="18" t="str">
        <f>IFERROR(VLOOKUP(D7,DB!A:F,6,0),"")</f>
        <v>Power cube</v>
      </c>
      <c r="J7" s="18" t="str">
        <f>IFERROR(VLOOKUP(D7,DB!A:G,7,0),"")</f>
        <v>In progress+No BB Design</v>
      </c>
      <c r="K7" s="19"/>
      <c r="L7" s="18" t="str">
        <f>IFERROR(VLOOKUP(D7,DB!A:I,9,0),"")</f>
        <v>Latis</v>
      </c>
    </row>
    <row r="8" spans="1:12" ht="31.5" customHeight="1">
      <c r="A8" s="96"/>
      <c r="B8" s="18" t="str">
        <f>IFERROR(VLOOKUP(D8,DB!A:K,11,0),"")</f>
        <v/>
      </c>
      <c r="C8" s="18"/>
      <c r="D8" s="18" t="s">
        <v>39123</v>
      </c>
      <c r="E8" s="18"/>
      <c r="F8" s="98"/>
      <c r="G8" s="99">
        <f ca="1">IFERROR(NOW()-F8,"-")</f>
        <v>45997.418759490742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45997.418759490742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45997.418759490742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45997.418759490742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45997.418759490742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45997.418759490742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45997.418759490742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45997.418759490742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45997.418759490742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45997.418759490742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45997.418759490742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45997.418759490742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45997.418759490742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45997.418759490742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45997.418759490742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45997.418759490742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45997.418759490742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45997.418759490742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45997.418759490742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45997.418759490742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45997.418759490742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45997.418759490742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45997.418759490742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45997.418759490742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45997.418759490742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45997.418759490742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45997.418759490742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45997.418759490742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45997.418759490742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45997.418759490742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45997.418759490742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45997.418759490742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45997.418759490742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45997.418759490742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45997.418759490742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45997.418759490742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45997.418759490742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45997.418759490742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45997.418759490742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45997.418759490742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45997.418759490742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45997.418759490742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45997.418759490742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45997.418759490742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45997.418759490742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45997.418759490742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45997.418759490742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45997.418759490742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45997.418759490742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45997.418759490742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45997.418759490742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45997.418759490742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45997.418759490742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45997.418759490742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45997.418759490742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45997.418759490742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45997.418759490742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45997.418759490742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45997.418759490742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45997.418759490742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45997.418759490742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45997.418759490742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45997.418759490742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45997.418759490742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45997.418759490742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45997.418759490742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45997.418759490742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45997.418759490742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45997.418759490742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45997.418759490742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45997.418759490742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45997.418759490742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45997.418759490742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45997.418759490742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45997.418759490742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45997.418759490742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45997.418759490742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45997.418759490742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45997.418759490742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45997.418759490742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45997.418759490742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45997.418759490742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45997.418759490742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45997.418759490742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45997.418759490742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45997.418759490742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45997.418759490742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45997.418759490742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45997.418759490742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45997.418759490742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45997.418759490742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45997.418759490742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45997.418759490742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45997.418759490742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45997.418759490742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45997.418759490742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45997.418759490742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45997.418759490742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45997.418759490742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45997.418759490742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45997.418759490742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45997.418759490742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45997.418759490742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45997.418759490742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45997.418759490742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45997.418759490742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45997.418759490742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45997.418759490742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45997.418759490742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45997.418759490742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45997.418759490742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45997.418759490742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45997.418759490742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45997.418759490742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45997.418759490742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45997.418759490742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45997.418759490742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45997.418759490742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45997.418759490742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45997.418759490742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45997.418759490742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45997.418759490742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45997.418759490742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45997.418759490742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45997.418759490742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45997.418759490742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45997.418759490742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45997.418759490742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45997.418759490742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45997.418759490742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45997.418759490742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45997.418759490742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45997.418759490742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45997.418759490742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45997.418759490742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45997.418759490742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45997.418759490742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45997.418759490742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45997.418759490742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45997.418759490742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45997.418759490742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45997.418759490742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45997.418759490742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45997.418759490742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45997.418759490742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45997.418759490742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45997.418759490742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45997.418759490742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45997.418759490742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45997.418759490742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45997.418759490742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45997.418759490742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45997.418759490742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45997.418759490742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45997.418759490742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45997.418759490742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45997.418759490742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45997.418759490742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45997.418759490742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45997.418759490742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45997.418759490742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45997.418759490742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45997.418759490742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45997.418759490742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45997.418759490742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45997.418759490742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45997.418759490742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45997.418759490742</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45997.418759490742</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45997.418759490742</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45997.418759490742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45997.418759490742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45997.418759490742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45997.418759490742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45997.418759490742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45997.418759490742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45997.418759490742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45997.418759490742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45997.418759490742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45997.418759490742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45997.418759490742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45997.418759490742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45997.418759490742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45997.418759490742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45997.418759490742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45997.418759490742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45997.418759490742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45997.418759490742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45997.418759490742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45997.418759490742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45997.418759490742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45997.418759490742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45997.418759490742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45997.418759490742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45997.418759490742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45997.418759490742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45997.418759490742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45997.418759490742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45997.418759490742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45997.418759490742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45997.418759490742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45997.418759490742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45997.418759490742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45997.418759490742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45997.418759490742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45997.418759490742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45997.418759490742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45997.418759490742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45997.418759490742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45997.418759490742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45997.418759490742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45997.418759490742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45997.418759490742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45997.418759490742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45997.418759490742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45997.418759490742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45997.418759490742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45997.418759490742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45997.418759490742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45997.418759490742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45997.418759490742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45997.418759490742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45997.418759490742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45997.418759490742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45997.418759490742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45997.418759490742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45997.418759490742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45997.418759490742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45997.418759490742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45997.418759490742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45997.418759490742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45997.418759490742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45997.418759490742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45997.418759490742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45997.418759490742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45997.418759490742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45997.418759490742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45997.418759490742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45997.418759490742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45997.418759490742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45997.418759490742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45997.418759490742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45997.418759490742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45997.418759490742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45997.418759490742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45997.418759490742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45997.418759490742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45997.418759490742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45997.418759490742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45997.418759490742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45997.418759490742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45997.418759490742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45997.418759490742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45997.418759490742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45997.418759490742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45997.418759490742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45997.418759490742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45997.418759490742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45997.418759490742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45997.418759490742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45997.418759490742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45997.418759490742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45997.418759490742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45997.418759490742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45997.418759490742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45997.418759490742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45997.418759490742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45997.418759490742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45997.418759490742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45997.418759490742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45997.418759490742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45997.418759490742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45997.418759490742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45997.418759490742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45997.418759490742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45997.418759490742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45997.418759490742</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45997.418759490742</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45997.41875960648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45997.41875960648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45997.41875960648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45997.41875960648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45997.41875960648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45997.41875960648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45997.41875960648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45997.41875960648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45997.41875960648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45997.41875960648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45997.41875960648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45997.41875960648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45997.41875960648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45997.41875960648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45997.41875960648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45997.41875960648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45997.41875960648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45997.41875960648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45997.41875960648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45997.41875960648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45997.41875960648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45997.41875960648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45997.41875960648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45997.41875960648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45997.41875960648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45997.41875960648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45997.41875960648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45997.41875960648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45997.41875960648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45997.41875960648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45997.41875960648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45997.41875960648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45997.41875960648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45997.41875960648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45997.41875960648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45997.41875960648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45997.41875960648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45997.41875960648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45997.41875960648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45997.41875960648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45997.41875960648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45997.41875960648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45997.41875960648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45997.41875960648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45997.41875960648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45997.41875960648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45997.41875960648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45997.41875960648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45997.41875960648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45997.41875960648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45997.41875960648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45997.41875960648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45997.41875960648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45997.41875960648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45997.41875960648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45997.41875960648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45997.41875960648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45997.41875960648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45997.41875960648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45997.41875960648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45997.41875960648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45997.41875960648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45997.41875960648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45997.41875960648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45997.41875960648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45997.41875960648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45997.41875960648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45997.41875960648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45997.41875960648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45997.41875960648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45997.41875960648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45997.41875960648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45997.41875960648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45997.41875960648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45997.41875960648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45997.41875960648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45997.41875960648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45997.41875960648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45997.41875960648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45997.41875960648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45997.41875960648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45997.41875960648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45997.41875960648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45997.41875960648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45997.41875960648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45997.41875960648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45997.41875960648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45997.41875960648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45997.41875960648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45997.41875960648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45997.41875960648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45997.41875960648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45997.41875960648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45997.41875960648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45997.41875960648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45997.41875960648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45997.41875960648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45997.41875960648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45997.41875960648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45997.41875960648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45997.41875960648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45997.41875960648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45997.41875960648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45997.41875960648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45997.41875960648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45997.41875960648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45997.41875960648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45997.41875960648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45997.41875960648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45997.41875960648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45997.41875960648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45997.41875960648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45997.41875960648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45997.41875960648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45997.41875960648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45997.41875960648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45997.41875960648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45997.41875960648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45997.41875960648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45997.41875960648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45997.41875960648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45997.41875960648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45997.41875960648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45997.41875960648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45997.41875960648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45997.41875960648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45997.41875960648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45997.41875960648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45997.41875960648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45997.41875960648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45997.41875960648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45997.41875960648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45997.41875960648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45997.41875960648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45997.41875960648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45997.41875960648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45997.41875960648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45997.41875960648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45997.41875960648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45997.41875960648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45997.41875960648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45997.41875960648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45997.41875960648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45997.41875960648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45997.41875960648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45997.41875960648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45997.41875960648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45997.41875960648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45997.41875960648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45997.41875960648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45997.41875960648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45997.41875960648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45997.41875960648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45997.41875960648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45997.41875960648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45997.41875960648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45997.41875960648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45997.41875960648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45997.41875960648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45997.41875960648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45997.41875960648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45997.41875960648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45997.41875960648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45997.41875960648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45997.41875960648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45997.41875960648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45997.41875960648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45997.41875960648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45997.41875960648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45997.41875960648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45997.41875960648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45997.41875960648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45997.41875960648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45997.41875960648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45997.41875960648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45997.41875960648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45997.41875960648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45997.41875960648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45997.41875960648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45997.41875960648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45997.41875960648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45997.41875960648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45997.41875960648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45997.41875960648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45997.41875960648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45997.41875960648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45997.41875960648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45997.41875960648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45997.41875960648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45997.41875960648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45997.41875960648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45997.41875960648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45997.41875960648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45997.41875960648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45997.41875960648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45997.41875960648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45997.41875960648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45997.41875960648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45997.41875960648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45997.41875960648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45997.41875960648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45997.41875960648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45997.41875960648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45997.41875960648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45997.41875960648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45997.41875960648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45997.41875960648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45997.41875960648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45997.41875960648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45997.41875960648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45997.41875960648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45997.41875960648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45997.41875960648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45997.41875960648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45997.41875960648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45997.41875960648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45997.41875960648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45997.41875960648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45997.41875960648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45997.41875960648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45997.41875960648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45997.41875960648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45997.41875960648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45997.41875960648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45997.41875960648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45997.41875960648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45997.41875960648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45997.41875960648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45997.41875960648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45997.41875960648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45997.41875960648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45997.41875960648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45997.41875960648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45997.41875960648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45997.41875960648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45997.41875960648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45997.41875960648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45997.41875960648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45997.41875960648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45997.41875960648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45997.41875960648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45997.41875960648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45997.41875960648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45997.41875960648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45997.41875960648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45997.41875960648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45997.41875960648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45997.41875960648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45997.41875960648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45997.41875960648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45997.41875960648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45997.41875960648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45997.41875960648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45997.41875960648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45997.41875960648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45997.41875960648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45997.41875960648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45997.41875960648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45997.41875960648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45997.41875960648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45997.41875960648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45997.41875960648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45997.41875960648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45997.41875960648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45997.41875960648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45997.41875960648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45997.41875960648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45997.41875960648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45997.41875960648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45997.41875960648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45997.41875960648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45997.41875960648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45997.41875960648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45997.41875960648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45997.41875960648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45997.41875960648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45997.41875960648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45997.41875960648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45997.41875960648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45997.41875960648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45997.41875960648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45997.41875960648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45997.41875960648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45997.41875960648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45997.41875960648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45997.41875960648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45997.41875960648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45997.41875960648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45997.41875960648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45997.41875960648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45997.41875960648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45997.41875960648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45997.41875960648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45997.41875960648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45997.41875960648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45997.41875960648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45997.41875960648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45997.41875960648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45997.41875960648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45997.41875960648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45997.41875960648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45997.41875960648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45997.41875960648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45997.41875960648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45997.41875960648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45997.41875960648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45997.41875960648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45997.41875960648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45997.41875960648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45997.41875960648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45997.41875960648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45997.41875960648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45997.41875960648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45997.41875960648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45997.41875960648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45997.41875960648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45997.41875960648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45997.41875960648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45997.41875960648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45997.41875960648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45997.41875960648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45997.41875960648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45997.41875960648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45997.41875960648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45997.41875960648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45997.41875960648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45997.41875960648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45997.41875960648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45997.41875960648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45997.41875960648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45997.41875960648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45997.41875960648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45997.41875960648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45997.41875960648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45997.41875960648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45997.41875960648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45997.41875960648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45997.41875960648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45997.41875960648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45997.41875960648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45997.41875960648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45997.41875960648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45997.41875960648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45997.41875960648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45997.41875960648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45997.41875960648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45997.41875960648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45997.41875960648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45997.41875960648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45997.41875960648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45997.41875960648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45997.41875960648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45997.41875960648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45997.41875960648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45997.41875960648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45997.41875960648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45997.41875960648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45997.41875960648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45997.41875960648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45997.41875960648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45997.41875960648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45997.41875960648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45997.41875960648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45997.41875960648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45997.41875960648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45997.41875960648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45997.41875960648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45997.41875960648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45997.41875960648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45997.41875960648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45997.41875960648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45997.41875960648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45997.41875960648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45997.41875960648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45997.41875960648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45997.41875960648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45997.41875960648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45997.41875960648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45997.41875960648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45997.41875960648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45997.41875960648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45997.41875960648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45997.41875960648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45997.41875960648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45997.41875960648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45997.41875960648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45997.41875960648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45997.41875960648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45997.41875960648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45997.41875960648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45997.41875960648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45997.41875960648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45997.41875960648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45997.41875960648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45997.41875960648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45997.41875960648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45997.41875960648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45997.41875960648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45997.41875960648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45997.41875960648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45997.41875960648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45997.41875960648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45997.41875960648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45997.41875960648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45997.41875960648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45997.41875960648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45997.41875960648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45997.41875960648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45997.41875960648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45997.41875960648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45997.41875960648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45997.41875960648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45997.41875960648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45997.41875960648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45997.41875960648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45997.41875960648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45997.41875960648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45997.41875960648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45997.41875960648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45997.41875960648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45997.41875960648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45997.41875960648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45997.41875960648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45997.41875960648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45997.41875960648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45997.41875960648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45997.41875960648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45997.41875960648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45997.41875960648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45997.41875960648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45997.41875960648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45997.41875960648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45997.41875960648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45997.41875960648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45997.41875960648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45997.41875960648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45997.41875960648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45997.41875960648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45997.41875960648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45997.41875960648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45997.41875960648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45997.41875960648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45997.41875960648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45997.41875960648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45997.41875960648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45997.41875960648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45997.41875960648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45997.41875960648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45997.41875960648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45997.41875960648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45997.41875960648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45997.41875960648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45997.41875960648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45997.41875960648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45997.41875960648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45997.41875960648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45997.41875960648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45997.41875960648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45997.41875960648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45997.41875960648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45997.41875960648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45997.41875960648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45997.41875960648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45997.41875960648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45997.41875960648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45997.41875960648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45997.41875960648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45997.41875960648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45997.41875960648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45997.41875960648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45997.41875960648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45997.41875960648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45997.41875960648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45997.41875960648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45997.41875960648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45997.41875960648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45997.41875960648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45997.41875960648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45997.41875960648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45997.41875960648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45997.41875960648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45997.41875960648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45997.41875960648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45997.41875960648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45997.41875960648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45997.41875960648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45997.41875960648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45997.41875960648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45997.41875960648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45997.41875960648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45997.41875960648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45997.41875960648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45997.41875960648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45997.41875960648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45997.41875960648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45997.41875960648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45997.41875960648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45997.41875960648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45997.41875960648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45997.41875960648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45997.41875960648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45997.41875960648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45997.41875960648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45997.41875960648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45997.41875960648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45997.41875960648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45997.41875960648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45997.41875960648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45997.41875960648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45997.41875960648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45997.41875960648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45997.41875960648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45997.41875960648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45997.41875960648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45997.41875960648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45997.41875960648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45997.41875960648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45997.41875960648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45997.41875960648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45997.41875960648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45997.41875960648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45997.41875960648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45997.41875960648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45997.41875960648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45997.41875960648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45997.41875960648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45997.41875960648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45997.41875960648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45997.41875960648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45997.41875960648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45997.41875960648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45997.41875960648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45997.41875960648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45997.41875960648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45997.41875960648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45997.41875960648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45997.41875960648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45997.41875960648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45997.41875960648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45997.41875960648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45997.41875960648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45997.41875960648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45997.41875960648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45997.41875960648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45997.41875960648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45997.41875960648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45997.41875960648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45997.41875960648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45997.41875960648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45997.41875960648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45997.41875960648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45997.41875960648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45997.41875960648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45997.41875960648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45997.41875960648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45997.41875960648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45997.41875960648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45997.41875960648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45997.41875960648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45997.41875960648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45997.41875960648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45997.41875960648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45997.41875960648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45997.41875960648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45997.41875960648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45997.41875960648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45997.41875960648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45997.41875960648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45997.41875960648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45997.41875960648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45997.41875960648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45997.41875960648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45997.41875960648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45997.41875960648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45997.41875960648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45997.41875960648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45997.41875960648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45997.41875960648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45997.41875960648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45997.41875960648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45997.41875960648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45997.41875960648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45997.41875960648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45997.41875960648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45997.41875960648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45997.41875960648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45997.41875960648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45997.41875960648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45997.41875960648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45997.41875960648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45997.41875960648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45997.41875960648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45997.41875960648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45997.41875960648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45997.41875960648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45997.41875960648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45997.41875960648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45997.41875960648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45997.41875960648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45997.41875960648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45997.41875960648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45997.41875960648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45997.41875960648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45997.41875960648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45997.41875960648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45997.41875960648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45997.41875960648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45997.41875960648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45997.41875960648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45997.41875960648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45997.41875960648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45997.41875960648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45997.41875960648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45997.41875960648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45997.41875960648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45997.41875960648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45997.41875960648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45997.41875960648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45997.41875960648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45997.41875960648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45997.41875960648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45997.41875960648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45997.41875960648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45997.41875960648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45997.41875960648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45997.41875960648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45997.41875960648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45997.41875960648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45997.41875960648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45997.41875960648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45997.41875960648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45997.41875960648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45997.41875960648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45997.41875960648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45997.41875960648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45997.41875960648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45997.41875960648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45997.41875960648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45997.41875960648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45997.41875960648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45997.41875960648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45997.41875960648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45997.41875960648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45997.41875960648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45997.41875960648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45997.41875960648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45997.41875960648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45997.41875960648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45997.41875960648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45997.41875960648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45997.41875960648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45997.41875960648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45997.41875960648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45997.41875960648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45997.41875960648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45997.41875960648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45997.41875960648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45997.41875960648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45997.41875960648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45997.41875960648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45997.41875960648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45997.41875960648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45997.41875960648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45997.41875960648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45997.41875960648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45997.41875960648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45997.41875960648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45997.41875960648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45997.41875960648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45997.41875960648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45997.41875960648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45997.41875960648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45997.41875960648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45997.41875960648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45997.41875960648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45997.41875960648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45997.41875960648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45997.41875960648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45997.41875960648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45997.41875960648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45997.41875960648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45997.41875960648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45997.41875960648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45997.41875960648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45997.41875960648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45997.41875960648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45997.41875960648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45997.41875960648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45997.41875960648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45997.41875960648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45997.41875960648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45997.41875960648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45997.41875960648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45997.41875960648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45997.41875960648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45997.41875960648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45997.41875960648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45997.41875960648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45997.41875960648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45997.41875960648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45997.41875960648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45997.41875960648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45997.41875960648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45997.41875960648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45997.41875960648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45997.41875960648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45997.41875960648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45997.41875960648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45997.41875960648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45997.41875960648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45997.41875960648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45997.41875960648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45997.41875960648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45997.41875960648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45997.41875960648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45997.41875960648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45997.41875960648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45997.41875960648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45997.41875960648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45997.41875960648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45997.41875960648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45997.41875960648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45997.41875960648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45997.41875960648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45997.41875960648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45997.41875960648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45997.41875960648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45997.41875960648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45997.41875960648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45997.41875960648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45997.41875960648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45997.41875960648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45997.41875960648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45997.41875960648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45997.41875960648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45997.41875960648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45997.41875960648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45997.41875960648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45997.41875960648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45997.41875960648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45997.41875960648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45997.41875960648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45997.41875960648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45997.41875960648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45997.41875960648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45997.41875960648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45997.41875960648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45997.41875960648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45997.41875960648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45997.41875960648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45997.41875960648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45997.41875960648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45997.41875960648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45997.41875960648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45997.41875960648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45997.41875960648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45997.41875960648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45997.41875960648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45997.41875960648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45997.41875960648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45997.41875960648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45997.41875960648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45997.41875960648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45997.41875960648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45997.41875960648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45997.41875960648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45997.41875960648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45997.41875960648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45997.41875960648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45997.41875960648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45997.41875960648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45997.41875960648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45997.41875960648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45997.41875960648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45997.41875960648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45997.41875960648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45997.41875960648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45997.41875960648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45997.41875960648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45997.41875960648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45997.41875960648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45997.41875960648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45997.41875960648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45997.41875960648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45997.41875960648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45997.41875960648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45997.41875960648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45997.41875960648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45997.41875960648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45997.41875960648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45997.41875960648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45997.41875960648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45997.41875960648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45997.41875960648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45997.41875960648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45997.41875960648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45997.41875960648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45997.41875960648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45997.41875960648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45997.41875960648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45997.41875960648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45997.41875960648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45997.41875960648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45997.41875960648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45997.41875960648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45997.41875960648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45997.41875960648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45997.41875960648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45997.41875960648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45997.41875960648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45997.41875960648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45997.41875960648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45997.41875960648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45997.41875960648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45997.41875960648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45997.41875960648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45997.41875960648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45997.41875960648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45997.41875960648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45997.41875960648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45997.41875960648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45997.41875960648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45997.41875960648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45997.41875960648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45997.41875960648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45997.41875960648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45997.41875960648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45997.41875960648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45997.41875960648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45997.41875960648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45997.41875960648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45997.41875960648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45997.41875960648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45997.41875960648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45997.41875960648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45997.41875960648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45997.41875960648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45997.41875960648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45997.41875960648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45997.41875960648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45997.41875960648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45997.41875960648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45997.41875960648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45997.41875960648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45997.41875960648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45997.41875960648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45997.41875960648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45997.41875960648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45997.41875960648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45997.41875960648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45997.41875960648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45997.41875960648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45997.41875960648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45997.41875960648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45997.41875960648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45997.41875960648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45997.41875960648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45997.41875960648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45997.41875960648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45997.41875960648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45997.41875960648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45997.41875960648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45997.41875960648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45997.41875960648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45997.41875960648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45997.41875960648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45997.41875960648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45997.41875960648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45997.41875960648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45997.41875960648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45997.41875960648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45997.41875960648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45997.41875960648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45997.41875960648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45997.41875960648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45997.41875960648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45997.41875960648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45997.41875960648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45997.41875960648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45997.41875960648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45997.41875960648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45997.41875960648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45997.41875960648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45997.41875960648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45997.41875960648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45997.41875960648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45997.41875960648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45997.41875960648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45997.41875960648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45997.41875960648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45997.41875960648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45997.41875960648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45997.41875960648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45997.41875960648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45997.41875960648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45997.41875960648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45997.41875960648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45997.41875960648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45997.41875960648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45997.41875960648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45997.41875960648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45997.41875960648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45997.41875960648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45997.41875960648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45997.41875960648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45997.41875960648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45997.41875960648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45997.41875960648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45997.41875960648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45997.41875960648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45997.41875960648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45997.41875960648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45997.41875960648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45997.41875960648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45997.41875960648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45997.41875960648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45997.41875960648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45997.41875960648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45997.41875960648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45997.41875960648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45997.41875960648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45997.41875960648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293.93804201388411</v>
      </c>
      <c r="H2" s="91">
        <v>45703.474768518521</v>
      </c>
      <c r="I2" s="91" t="str">
        <f>IFERROR(VLOOKUP(D2,DB!A:F,6,0),"")</f>
        <v>SCECO</v>
      </c>
      <c r="J2" s="91" t="str">
        <f>IFERROR(VLOOKUP(D2,DB!A:G,7,0),"")</f>
        <v>Dead</v>
      </c>
      <c r="K2" s="93" t="s">
        <v>39125</v>
      </c>
      <c r="L2" s="87" t="str">
        <f>IFERROR(VLOOKUP(D2,DB!A:I,9,0),"")</f>
        <v>Latis</v>
      </c>
    </row>
    <row r="3" spans="1:16" ht="15" customHeight="1">
      <c r="A3" s="108"/>
      <c r="B3" s="108" t="str">
        <f>IFERROR(VLOOKUP(D3,DB!A:K,11,0),"")</f>
        <v/>
      </c>
      <c r="C3" s="89"/>
      <c r="D3" s="87"/>
      <c r="E3" s="90"/>
      <c r="F3" s="91"/>
      <c r="G3" s="92">
        <f t="shared" ref="G3:G66" ca="1" si="0">IFERROR(NOW()-F3,"")</f>
        <v>45997.41875960648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45997.41875960648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45997.41875960648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45997.41875960648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45997.41875960648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45997.41875960648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45997.41875960648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45997.41875960648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45997.41875960648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45997.41875960648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45997.41875960648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45997.41875960648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45997.41875960648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45997.41875960648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45997.41875960648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45997.41875960648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45997.41875960648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45997.41875960648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45997.41875960648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45997.41875960648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45997.41875960648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45997.41875960648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45997.41875960648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45997.41875960648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45997.41875960648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45997.41875960648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45997.41875960648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45997.41875960648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45997.41875960648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45997.41875960648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45997.41875960648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45997.41875960648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45997.41875960648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45997.41875960648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45997.41875960648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45997.41875960648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45997.41875960648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45997.41875960648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45997.41875960648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45997.41875960648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45997.41875960648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45997.41875960648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45997.41875960648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45997.41875960648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45997.41875960648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45997.41875960648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45997.41875960648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45997.41875960648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45997.41875960648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45997.41875960648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45997.41875960648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45997.41875960648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45997.41875960648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45997.41875960648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45997.41875960648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45997.41875960648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45997.41875960648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45997.41875960648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45997.41875960648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45997.41875960648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45997.41875960648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45997.41875960648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45997.41875960648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45997.41875960648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45997.41875960648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45997.41875960648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45997.41875960648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45997.41875960648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45997.41875960648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45997.41875960648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45997.41875960648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45997.41875960648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45997.41875960648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45997.41875960648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45997.41875960648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45997.41875960648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45997.41875960648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45997.41875960648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45997.41875960648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45997.41875960648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45997.41875960648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45997.41875960648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45997.41875960648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45997.41875960648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45997.41875960648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45997.41875960648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45997.41875960648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45997.41875960648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45997.41875960648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45997.41875960648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45997.41875960648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45997.41875960648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45997.41875960648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45997.41875960648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45997.41875960648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45997.41875960648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45997.41875960648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45997.41875960648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45997.41875960648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45997.41875960648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45997.41875960648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45997.41875960648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45997.41875960648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45997.41875960648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45997.41875960648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45997.41875960648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45997.41875960648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45997.41875960648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45997.41875960648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45997.41875960648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45997.41875960648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45997.41875960648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45997.41875960648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45997.41875960648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45997.41875960648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45997.41875960648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45997.41875960648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45997.41875960648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45997.41875960648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45997.41875960648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45997.41875960648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45997.41875960648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45997.41875960648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45997.41875960648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45997.41875960648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45997.41875960648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45997.41875960648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45997.41875960648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45997.41875960648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45997.41875960648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45997.41875960648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45997.41875960648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45997.41875960648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45997.41875960648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45997.41875960648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45997.41875960648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45997.41875960648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45997.41875960648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45997.41875960648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45997.41875960648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45997.41875960648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45997.41875960648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45997.41875960648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45997.41875960648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45997.41875960648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45997.41875960648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45997.41875960648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45997.41875960648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45997.41875960648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45997.41875960648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45997.41875960648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45997.41875960648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45997.41875960648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45997.41875960648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45997.41875960648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45997.41875960648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45997.41875960648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45997.41875960648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45997.41875960648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45997.41875960648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45997.41875960648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45997.41875960648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45997.41875960648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45997.41875960648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45997.41875960648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45997.41875960648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45997.41875960648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45997.41875960648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45997.41875960648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45997.41875960648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45997.41875960648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45997.41875960648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45997.41875960648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45997.41875960648</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105.586699421292</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39109</v>
      </c>
      <c r="F3" s="38">
        <v>45926.188877314817</v>
      </c>
      <c r="G3" s="103">
        <f t="shared" ref="G3" ca="1" si="0">IFERROR(NOW()-F3,"")</f>
        <v>71.229882291663671</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39109</v>
      </c>
      <c r="F4" s="105">
        <v>45948.661111111112</v>
      </c>
      <c r="G4" s="106">
        <f t="shared" ref="G4" ca="1" si="1">IFERROR(NOW()-F4,"")</f>
        <v>48.757648495367903</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16.045460995366739</v>
      </c>
      <c r="H5" s="133">
        <v>45981.360798611109</v>
      </c>
      <c r="I5" s="104" t="str">
        <f>IFERROR(VLOOKUP(D5,DB!A:F,6,0),"")</f>
        <v>SCECO</v>
      </c>
      <c r="J5" s="104" t="str">
        <f>IFERROR(VLOOKUP(D5,DB!A:G,7,0),"")</f>
        <v>Dead</v>
      </c>
      <c r="K5" s="104" t="s">
        <v>39133</v>
      </c>
      <c r="L5" s="104" t="str">
        <f>IFERROR(VLOOKUP(D5,DB!A:I,9,0),"")</f>
        <v>Latis</v>
      </c>
    </row>
    <row r="6" spans="1:13" ht="23.25" customHeight="1">
      <c r="A6" s="101" t="s">
        <v>39134</v>
      </c>
      <c r="B6" s="37" t="str">
        <f>IFERROR(VLOOKUP(D6,DB!A:K,11,0),"")</f>
        <v>R5</v>
      </c>
      <c r="C6" s="37">
        <v>1</v>
      </c>
      <c r="D6" s="101" t="s">
        <v>37850</v>
      </c>
      <c r="E6" s="37" t="s">
        <v>39106</v>
      </c>
      <c r="F6" s="38">
        <v>45997.107442129629</v>
      </c>
      <c r="G6" s="132">
        <f t="shared" ref="G6:G15" ca="1" si="2">IFERROR(NOW()-F6,"")</f>
        <v>0.31131747685139999</v>
      </c>
      <c r="H6" s="38">
        <v>45997.093553240738</v>
      </c>
      <c r="I6" s="37" t="str">
        <f>IFERROR(VLOOKUP(D6,DB!A:F,6,0),"")</f>
        <v>SCECO</v>
      </c>
      <c r="J6" s="37" t="str">
        <f>IFERROR(VLOOKUP(D6,DB!A:G,7,0),"")</f>
        <v>In progress</v>
      </c>
      <c r="K6" s="101" t="s">
        <v>39135</v>
      </c>
      <c r="L6" s="37" t="str">
        <f>IFERROR(VLOOKUP(D6,DB!A:I,9,0),"")</f>
        <v>Latis</v>
      </c>
    </row>
    <row r="7" spans="1:13">
      <c r="A7" s="37" t="s">
        <v>39136</v>
      </c>
      <c r="B7" s="37" t="str">
        <f>IFERROR(VLOOKUP(D7,DB!A:K,11,0),"")</f>
        <v>R5</v>
      </c>
      <c r="C7" s="37">
        <v>3</v>
      </c>
      <c r="D7" s="101" t="s">
        <v>38986</v>
      </c>
      <c r="E7" s="37" t="s">
        <v>39106</v>
      </c>
      <c r="F7" s="38">
        <v>45997.375196759262</v>
      </c>
      <c r="G7" s="132">
        <f t="shared" ca="1" si="2"/>
        <v>4.3562847218709067E-2</v>
      </c>
      <c r="H7" s="38">
        <v>45997.364085648151</v>
      </c>
      <c r="I7" s="37" t="str">
        <f>IFERROR(VLOOKUP(D7,DB!A:F,6,0),"")</f>
        <v>Generator-SG</v>
      </c>
      <c r="J7" s="37" t="str">
        <f>IFERROR(VLOOKUP(D7,DB!A:G,7,0),"")</f>
        <v>Vandalized</v>
      </c>
      <c r="K7" s="37" t="s">
        <v>39137</v>
      </c>
      <c r="L7" s="37" t="str">
        <f>IFERROR(VLOOKUP(D7,DB!A:I,9,0),"")</f>
        <v>Latis</v>
      </c>
    </row>
    <row r="8" spans="1:13">
      <c r="A8" s="37" t="s">
        <v>39138</v>
      </c>
      <c r="B8" s="37" t="str">
        <f>IFERROR(VLOOKUP(D8,DB!A:K,11,0),"")</f>
        <v>R5</v>
      </c>
      <c r="C8" s="37">
        <v>1</v>
      </c>
      <c r="D8" s="37" t="s">
        <v>38564</v>
      </c>
      <c r="E8" s="37" t="s">
        <v>39106</v>
      </c>
      <c r="F8" s="38">
        <v>45997.401921296296</v>
      </c>
      <c r="G8" s="132">
        <f t="shared" ca="1" si="2"/>
        <v>1.6838310184539296E-2</v>
      </c>
      <c r="H8" s="38">
        <v>45997.395671296297</v>
      </c>
      <c r="I8" s="37" t="str">
        <f>IFERROR(VLOOKUP(D8,DB!A:F,6,0),"")</f>
        <v>SCECO</v>
      </c>
      <c r="J8" s="37" t="str">
        <f>IFERROR(VLOOKUP(D8,DB!A:G,7,0),"")</f>
        <v>Haj Removal</v>
      </c>
      <c r="K8" s="37" t="s">
        <v>39139</v>
      </c>
      <c r="L8" s="37" t="str">
        <f>IFERROR(VLOOKUP(D8,DB!A:I,9,0),"")</f>
        <v>Latis</v>
      </c>
    </row>
    <row r="9" spans="1:13">
      <c r="A9" s="37" t="s">
        <v>39140</v>
      </c>
      <c r="B9" s="37" t="str">
        <f>IFERROR(VLOOKUP(D9,DB!A:K,11,0),"")</f>
        <v>R5</v>
      </c>
      <c r="C9" s="37">
        <v>1</v>
      </c>
      <c r="D9" s="37" t="s">
        <v>37846</v>
      </c>
      <c r="E9" s="37" t="s">
        <v>39109</v>
      </c>
      <c r="F9" s="38">
        <v>45997.402800925927</v>
      </c>
      <c r="G9" s="132">
        <f t="shared" ca="1" si="2"/>
        <v>1.5958680553012528E-2</v>
      </c>
      <c r="H9" s="38">
        <v>45997.388912037037</v>
      </c>
      <c r="I9" s="37" t="str">
        <f>IFERROR(VLOOKUP(D9,DB!A:F,6,0),"")</f>
        <v>SCECO</v>
      </c>
      <c r="J9" s="37" t="str">
        <f>IFERROR(VLOOKUP(D9,DB!A:G,7,0),"")</f>
        <v>Dead</v>
      </c>
      <c r="K9" s="37" t="s">
        <v>39141</v>
      </c>
      <c r="L9" s="37" t="str">
        <f>IFERROR(VLOOKUP(D9,DB!A:I,9,0),"")</f>
        <v>Latis</v>
      </c>
    </row>
    <row r="10" spans="1:13">
      <c r="A10" s="37"/>
      <c r="B10" s="37" t="str">
        <f>IFERROR(VLOOKUP(D10,DB!A:K,11,0),"")</f>
        <v/>
      </c>
      <c r="C10" s="37"/>
      <c r="D10" s="37"/>
      <c r="E10" s="37"/>
      <c r="F10" s="38"/>
      <c r="G10" s="132">
        <f t="shared" ca="1" si="2"/>
        <v>45997.41875960648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45997.41875960648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45997.41875960648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45997.41875960648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45997.41875960648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45997.41875960648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ref="G16:G47" ca="1" si="3">IFERROR(NOW()-F16,"")</f>
        <v>45997.41875960648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45997.41875960648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45997.41875960648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45997.41875960648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45997.41875960648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45997.41875960648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45997.41875960648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45997.41875960648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45997.41875960648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45997.41875960648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45997.41875960648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45997.41875960648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45997.41875960648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45997.41875960648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45997.41875960648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45997.41875960648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45997.41875960648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45997.41875960648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45997.41875960648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45997.41875960648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45997.41875960648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45997.41875960648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45997.41875960648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45997.41875960648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45997.41875960648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45997.41875960648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45997.41875960648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45997.41875960648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45997.41875960648</v>
      </c>
      <c r="H44" s="38"/>
      <c r="I44" s="37" t="str">
        <f>IFERROR(VLOOKUP(D44,DB!A:F,6,0),"")</f>
        <v/>
      </c>
      <c r="J44" s="37" t="str">
        <f>IFERROR(VLOOKUP(D44,DB!A:G,7,0),"")</f>
        <v/>
      </c>
      <c r="K44" s="37"/>
      <c r="L44" s="37" t="str">
        <f>IFERROR(VLOOKUP(D44,DB!A:I,9,0),"")</f>
        <v/>
      </c>
    </row>
    <row r="45" spans="1:12">
      <c r="A45" s="147"/>
      <c r="B45" s="147" t="str">
        <f>IFERROR(VLOOKUP(D45,DB!A:K,11,0),"")</f>
        <v/>
      </c>
      <c r="C45" s="147"/>
      <c r="D45" s="147"/>
      <c r="E45" s="147"/>
      <c r="F45" s="148"/>
      <c r="G45" s="149">
        <f t="shared" ca="1" si="3"/>
        <v>45997.41875960648</v>
      </c>
      <c r="H45" s="148"/>
      <c r="I45" s="147" t="str">
        <f>IFERROR(VLOOKUP(D45,DB!A:F,6,0),"")</f>
        <v/>
      </c>
      <c r="J45" s="147" t="str">
        <f>IFERROR(VLOOKUP(D45,DB!A:G,7,0),"")</f>
        <v/>
      </c>
      <c r="K45" s="147"/>
      <c r="L45" s="147" t="str">
        <f>IFERROR(VLOOKUP(D45,DB!A:I,9,0),"")</f>
        <v/>
      </c>
    </row>
  </sheetData>
  <dataValidations count="2">
    <dataValidation allowBlank="1" showInputMessage="1" showErrorMessage="1" sqref="E1" xr:uid="{920C6338-E771-4DAE-8C89-92A9093EA4DE}"/>
    <dataValidation type="list" allowBlank="1" showInputMessage="1" showErrorMessage="1" sqref="E2:E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39142</v>
      </c>
      <c r="B2" s="116" t="str">
        <f>IFERROR(VLOOKUP(D2,DB!A:K,11,0),"")</f>
        <v>R6</v>
      </c>
      <c r="C2" s="117">
        <v>2</v>
      </c>
      <c r="D2" s="116" t="s">
        <v>31034</v>
      </c>
      <c r="E2" s="139" t="s">
        <v>39106</v>
      </c>
      <c r="F2" s="118">
        <v>45997.32271990741</v>
      </c>
      <c r="G2" s="72">
        <f t="shared" ref="G2:G47" ca="1" si="0">IFERROR(NOW()-F2,"-")</f>
        <v>9.6039583331730682E-2</v>
      </c>
      <c r="H2" s="118">
        <v>45997.32267361111</v>
      </c>
      <c r="I2" s="116" t="str">
        <f>IFERROR(VLOOKUP(D2,DB!A:F,6,0),"")</f>
        <v>SCECO</v>
      </c>
      <c r="J2" s="116" t="str">
        <f>IFERROR(VLOOKUP(D2,DB!A:G,7,0),"")</f>
        <v>Dead</v>
      </c>
      <c r="K2" s="119" t="s">
        <v>39143</v>
      </c>
      <c r="L2" s="134" t="str">
        <f>IFERROR(VLOOKUP(D2,DB!A:I,9,0),"")</f>
        <v>Latis</v>
      </c>
    </row>
    <row r="3" spans="1:16382" ht="31.5" customHeight="1">
      <c r="A3" s="115"/>
      <c r="B3" s="116" t="str">
        <f>IFERROR(VLOOKUP(D3,DB!A:K,11,0),"")</f>
        <v/>
      </c>
      <c r="C3" s="117"/>
      <c r="D3" s="116"/>
      <c r="E3" s="139"/>
      <c r="F3" s="118"/>
      <c r="G3" s="72">
        <f t="shared" ca="1" si="0"/>
        <v>45997.418759490742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45997.418759490742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45997.418759490742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45997.418759490742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45997.418759490742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45997.418759490742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45997.418759490742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45997.418759490742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45997.418759490742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45997.418759490742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45997.418759490742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45997.418759490742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45997.418759490742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45997.418759490742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45997.418759490742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45997.418759490742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45997.418759490742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45997.418759490742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45997.418759490742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45997.418759490742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45997.418759490742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45997.418759490742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45997.418759490742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45997.418759490742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45997.418759490742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45997.418759490742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45997.418759490742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45997.418759490742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45997.418759490742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45997.418759490742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45997.418759490742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45997.418759490742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45997.418759490742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45997.418759490742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45997.418759490742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45997.418759490742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45997.418759490742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45997.418759490742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45997.418759490742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45997.418759490742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45997.418759490742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45997.418759490742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45997.418759490742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45997.418759490742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45997.418759490742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45997.418759490742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45997.418759490742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45997.418759490742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45997.418759490742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45997.418759490742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45997.418759490742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45997.418759490742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45997.418759490742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45997.418759490742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45997.418759490742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45997.418759490742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45997.418759490742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45997.418759490742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45997.418759490742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45997.418759490742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45997.418759490742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45997.418759490742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45997.418759490742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45997.418759490742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45997.418759490742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45997.418759490742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45997.418759490742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45997.418759490742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45997.418759490742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45997.418759490742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45997.418759490742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45997.418759490742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45997.418759490742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45997.418759490742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45997.418759490742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45997.418759490742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45997.418759490742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45997.418759490742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45997.418759490742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45997.418759490742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45997.418759490742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45997.418759490742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45997.418759490742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45997.418759490742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45997.418759490742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45997.418759490742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45997.418759490742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45997.418759490742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45997.418759490742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45997.418759490742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45997.418759490742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45997.418759490742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45997.418759490742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45997.418759490742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45997.418759490742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45997.418759490742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45997.418759490742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45997.418759490742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45997.418759490742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45997.418759490742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45997.418759490742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45997.418759490742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45997.418759490742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45997.418759490742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45997.418759490742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45997.418759490742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45997.418759490742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45997.418759490742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45997.418759490742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45997.418759490742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45997.418759490742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45997.418759490742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45997.418759490742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45997.418759490742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45997.418759490742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45997.418759490742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45997.418759490742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45997.418759490742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45997.418759490742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45997.418759490742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45997.418759490742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45997.418759490742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45997.418759490742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45997.418759490742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45997.418759490742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45997.418759490742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45997.418759490742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45997.418759490742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45997.418759490742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45997.418759490742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45997.418759490742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45997.418759490742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45997.418759490742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45997.418759490742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45997.418759490742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45997.418759490742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45997.418759490742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45997.418759490742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45997.418759490742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45997.418759490742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45997.418759490742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45997.418759490742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45997.418759490742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45997.418759490742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45997.418759490742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45997.418759490742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45997.418759490742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45997.418759490742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45997.418759490742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45997.418759490742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45997.418759490742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45997.418759490742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45997.418759490742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45997.418759490742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45997.418759490742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45997.418759490742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45997.418759490742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45997.418759490742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45997.418759490742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45997.418759490742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45997.418759490742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45997.418759490742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45997.418759490742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45997.418759490742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45997.418759490742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45997.418759490742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45997.418759490742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45997.418759490742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45997.418759490742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45997.418759490742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45997.418759490742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45997.418759490742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45997.418759490742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45997.418759490742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45997.418759490742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45997.418759490742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45997.418759490742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45997.418759490742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45997.418759490742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45997.418759490742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45997.418759490742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45997.418759490742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45997.418759490742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45997.418759490742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45997.418759490742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45997.418759490742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45997.418759490742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45997.418759490742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45997.418759490742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45997.418759490742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45997.418759490742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45997.418759490742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45997.418759490742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45997.418759490742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45997.418759490742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45997.418759490742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45997.418759490742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45997.418759490742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45997.418759490742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45997.418759490742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45997.418759490742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45997.418759490742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45997.418759490742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45997.418759490742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45997.418759490742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45997.418759490742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45997.418759490742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45997.418759490742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45997.418759490742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45997.418759490742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45997.418759490742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45997.418759490742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45997.418759490742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45997.418759490742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45997.418759490742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45997.418759490742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45997.418759490742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45997.418759490742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45997.418759490742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45997.418759490742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45997.418759490742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45997.418759490742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45997.418759490742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45997.418759490742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45997.418759490742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45997.418759490742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45997.418759490742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45997.418759490742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45997.418759490742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45997.418759490742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45997.418759490742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45997.418759490742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45997.418759490742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45997.418759490742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45997.418759490742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45997.418759490742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45997.418759490742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45997.418759490742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45997.418759490742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45997.418759490742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45997.418759490742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45997.418759490742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45997.418759490742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45997.418759490742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45997.418759490742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45997.418759490742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45997.418759490742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45997.418759490742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45997.418759490742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45997.418759490742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45997.418759490742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45997.418759490742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45997.418759490742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45997.418759490742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45997.418759490742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45997.418759490742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45997.418759490742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45997.418759490742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45997.418759490742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45997.418759490742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45997.418759490742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45997.418759490742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45997.418759490742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45997.418759490742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45997.418759490742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45997.418759490742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45997.418759490742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45997.418759490742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45997.418759490742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45997.418759490742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45997.418759490742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45997.418759490742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45997.418759490742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45997.418759490742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45997.418759490742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45997.418759490742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45997.418759490742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45997.418759490742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45997.418759490742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45997.418759490742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45997.418759490742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45997.418759490742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45997.418759490742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45997.418759490742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45997.418759490742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45997.418759490742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45997.418759490742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45997.418759490742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45997.418759490742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45997.418759490742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45997.418759490742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45997.418759490742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45997.418759490742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45997.418759490742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45997.418759490742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45997.418759490742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45997.418759490742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45997.418759490742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45997.418759490742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45997.418759490742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45997.418759490742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45997.418759490742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45997.418759490742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45997.418759490742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45997.418759490742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45997.418759490742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45997.418759490742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45997.418759490742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45997.418759490742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45997.418759490742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45997.418759490742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45997.418759490742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45997.418759490742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45997.418759490742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45997.418759490742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45997.418759490742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45997.418759490742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45997.418759490742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45997.418759490742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45997.418759490742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45997.418759490742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45997.418759490742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45997.418759490742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45997.418759490742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45997.418759490742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45997.418759490742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45997.418759490742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45997.418759490742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45997.418759490742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45997.418759490742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45997.418759490742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45997.418759490742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45997.418759490742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45997.418759490742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45997.418759490742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45997.418759490742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45997.418759490742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45997.418759490742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45997.418759490742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45997.418759490742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45997.418759490742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45997.418759490742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45997.418759490742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45997.418759490742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45997.418759490742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45997.418759490742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45997.418759490742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45997.418759490742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45997.418759490742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45997.418759490742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45997.418759490742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45997.418759490742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45997.418759490742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45997.418759490742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45997.418759490742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45997.418759490742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45997.418759490742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45997.418759490742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45997.418759490742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45997.418759490742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45997.418759490742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45997.418759490742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45997.418759490742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45997.418759490742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45997.418759490742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45997.418759490742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45997.418759490742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45997.418759490742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45997.418759490742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45997.418759490742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45997.418759490742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45997.418759490742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45997.418759490742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45997.418759490742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45997.418759490742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45997.418759490742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45997.418759490742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45997.418759490742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45997.418759490742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45997.418759490742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45997.418759490742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45997.418759490742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45997.418759490742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45997.418759490742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45997.418759490742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45997.418759490742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45997.418759490742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45997.418759490742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45997.418759490742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45997.418759490742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45997.418759490742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45997.418759490742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45997.418759490742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45997.418759490742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45997.418759490742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45997.418759490742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45997.418759490742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45997.418759490742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45997.418759490742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45997.418759490742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45997.418759490742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45997.418759490742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45997.418759490742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45997.418759490742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45997.418759490742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45997.418759490742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45997.418759490742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45997.418759490742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45997.418759490742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45997.418759490742</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45997.418759490742</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2025-12-06T07:03:14Z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